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activeTab="1"/>
  </bookViews>
  <sheets>
    <sheet name="pöytäkirja" sheetId="1" r:id="rId1"/>
    <sheet name="MJO40" sheetId="2" r:id="rId2"/>
    <sheet name="MJO50" sheetId="3" r:id="rId3"/>
    <sheet name="MJO60" sheetId="4" r:id="rId4"/>
    <sheet name="MJO70" sheetId="5" r:id="rId5"/>
    <sheet name="MJO80" sheetId="6" r:id="rId6"/>
    <sheet name="NJO40" sheetId="7" r:id="rId7"/>
    <sheet name="NJO50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9" i="5" l="1"/>
  <c r="N259" i="5" s="1"/>
  <c r="K259" i="5"/>
  <c r="M259" i="5" s="1"/>
  <c r="C259" i="5"/>
  <c r="L258" i="5"/>
  <c r="N258" i="5" s="1"/>
  <c r="K258" i="5"/>
  <c r="M258" i="5" s="1"/>
  <c r="C258" i="5"/>
  <c r="L257" i="5"/>
  <c r="N257" i="5" s="1"/>
  <c r="K257" i="5"/>
  <c r="M257" i="5" s="1"/>
  <c r="D257" i="5"/>
  <c r="C257" i="5"/>
  <c r="L256" i="5"/>
  <c r="N256" i="5" s="1"/>
  <c r="K256" i="5"/>
  <c r="M256" i="5" s="1"/>
  <c r="C256" i="5"/>
  <c r="L255" i="5"/>
  <c r="N255" i="5" s="1"/>
  <c r="K255" i="5"/>
  <c r="C255" i="5"/>
  <c r="L235" i="5"/>
  <c r="N235" i="5" s="1"/>
  <c r="K235" i="5"/>
  <c r="M235" i="5" s="1"/>
  <c r="C235" i="5"/>
  <c r="L234" i="5"/>
  <c r="N234" i="5" s="1"/>
  <c r="K234" i="5"/>
  <c r="M234" i="5" s="1"/>
  <c r="C234" i="5"/>
  <c r="L233" i="5"/>
  <c r="N233" i="5" s="1"/>
  <c r="K233" i="5"/>
  <c r="M233" i="5" s="1"/>
  <c r="D233" i="5"/>
  <c r="C233" i="5"/>
  <c r="L232" i="5"/>
  <c r="N232" i="5" s="1"/>
  <c r="K232" i="5"/>
  <c r="M232" i="5" s="1"/>
  <c r="C232" i="5"/>
  <c r="L231" i="5"/>
  <c r="N231" i="5" s="1"/>
  <c r="K231" i="5"/>
  <c r="C231" i="5"/>
  <c r="L211" i="5"/>
  <c r="N211" i="5" s="1"/>
  <c r="K211" i="5"/>
  <c r="M211" i="5" s="1"/>
  <c r="C211" i="5"/>
  <c r="M210" i="5"/>
  <c r="L210" i="5"/>
  <c r="N210" i="5" s="1"/>
  <c r="K210" i="5"/>
  <c r="C210" i="5"/>
  <c r="L209" i="5"/>
  <c r="N209" i="5" s="1"/>
  <c r="K209" i="5"/>
  <c r="M209" i="5" s="1"/>
  <c r="D209" i="5"/>
  <c r="C209" i="5"/>
  <c r="L208" i="5"/>
  <c r="N208" i="5" s="1"/>
  <c r="K208" i="5"/>
  <c r="M208" i="5" s="1"/>
  <c r="C208" i="5"/>
  <c r="L207" i="5"/>
  <c r="N207" i="5" s="1"/>
  <c r="K207" i="5"/>
  <c r="C207" i="5"/>
  <c r="L187" i="5"/>
  <c r="N187" i="5" s="1"/>
  <c r="K187" i="5"/>
  <c r="M187" i="5" s="1"/>
  <c r="C187" i="5"/>
  <c r="L186" i="5"/>
  <c r="N186" i="5" s="1"/>
  <c r="K186" i="5"/>
  <c r="M186" i="5" s="1"/>
  <c r="C186" i="5"/>
  <c r="L185" i="5"/>
  <c r="N185" i="5" s="1"/>
  <c r="K185" i="5"/>
  <c r="M185" i="5" s="1"/>
  <c r="D185" i="5"/>
  <c r="C185" i="5"/>
  <c r="L184" i="5"/>
  <c r="N184" i="5" s="1"/>
  <c r="K184" i="5"/>
  <c r="M184" i="5" s="1"/>
  <c r="C184" i="5"/>
  <c r="L183" i="5"/>
  <c r="N183" i="5" s="1"/>
  <c r="K183" i="5"/>
  <c r="C183" i="5"/>
  <c r="L139" i="3"/>
  <c r="N139" i="3" s="1"/>
  <c r="K139" i="3"/>
  <c r="M139" i="3" s="1"/>
  <c r="C139" i="3"/>
  <c r="L138" i="3"/>
  <c r="N138" i="3" s="1"/>
  <c r="K138" i="3"/>
  <c r="M138" i="3" s="1"/>
  <c r="C138" i="3"/>
  <c r="N137" i="3"/>
  <c r="M137" i="3"/>
  <c r="L137" i="3"/>
  <c r="K137" i="3"/>
  <c r="D137" i="3"/>
  <c r="C137" i="3"/>
  <c r="L136" i="3"/>
  <c r="N136" i="3" s="1"/>
  <c r="K136" i="3"/>
  <c r="M136" i="3" s="1"/>
  <c r="C136" i="3"/>
  <c r="L135" i="3"/>
  <c r="N135" i="3" s="1"/>
  <c r="K135" i="3"/>
  <c r="M135" i="3" s="1"/>
  <c r="M140" i="3" s="1"/>
  <c r="C135" i="3"/>
  <c r="L19" i="8"/>
  <c r="N19" i="8" s="1"/>
  <c r="K19" i="8"/>
  <c r="M19" i="8" s="1"/>
  <c r="C19" i="8"/>
  <c r="L18" i="8"/>
  <c r="N18" i="8" s="1"/>
  <c r="K18" i="8"/>
  <c r="M18" i="8" s="1"/>
  <c r="C18" i="8"/>
  <c r="L17" i="8"/>
  <c r="N17" i="8" s="1"/>
  <c r="K17" i="8"/>
  <c r="M17" i="8" s="1"/>
  <c r="D17" i="8"/>
  <c r="C17" i="8"/>
  <c r="L16" i="8"/>
  <c r="N16" i="8" s="1"/>
  <c r="K16" i="8"/>
  <c r="M16" i="8" s="1"/>
  <c r="C16" i="8"/>
  <c r="L15" i="8"/>
  <c r="N15" i="8" s="1"/>
  <c r="K15" i="8"/>
  <c r="M15" i="8" s="1"/>
  <c r="C15" i="8"/>
  <c r="L19" i="7"/>
  <c r="N19" i="7" s="1"/>
  <c r="K19" i="7"/>
  <c r="M19" i="7" s="1"/>
  <c r="C19" i="7"/>
  <c r="L18" i="7"/>
  <c r="N18" i="7" s="1"/>
  <c r="K18" i="7"/>
  <c r="M18" i="7" s="1"/>
  <c r="C18" i="7"/>
  <c r="L17" i="7"/>
  <c r="N17" i="7" s="1"/>
  <c r="K17" i="7"/>
  <c r="M17" i="7" s="1"/>
  <c r="D17" i="7"/>
  <c r="C17" i="7"/>
  <c r="L16" i="7"/>
  <c r="N16" i="7" s="1"/>
  <c r="K16" i="7"/>
  <c r="M16" i="7" s="1"/>
  <c r="C16" i="7"/>
  <c r="L15" i="7"/>
  <c r="K15" i="7"/>
  <c r="M15" i="7" s="1"/>
  <c r="C15" i="7"/>
  <c r="L67" i="6"/>
  <c r="N67" i="6" s="1"/>
  <c r="K67" i="6"/>
  <c r="M67" i="6" s="1"/>
  <c r="C67" i="6"/>
  <c r="L66" i="6"/>
  <c r="N66" i="6" s="1"/>
  <c r="K66" i="6"/>
  <c r="M66" i="6" s="1"/>
  <c r="C66" i="6"/>
  <c r="L65" i="6"/>
  <c r="N65" i="6" s="1"/>
  <c r="K65" i="6"/>
  <c r="D65" i="6"/>
  <c r="C65" i="6"/>
  <c r="L64" i="6"/>
  <c r="N64" i="6" s="1"/>
  <c r="K64" i="6"/>
  <c r="M64" i="6" s="1"/>
  <c r="C64" i="6"/>
  <c r="L63" i="6"/>
  <c r="N63" i="6" s="1"/>
  <c r="K63" i="6"/>
  <c r="M63" i="6" s="1"/>
  <c r="C63" i="6"/>
  <c r="N43" i="6"/>
  <c r="L43" i="6"/>
  <c r="K43" i="6"/>
  <c r="M43" i="6" s="1"/>
  <c r="C43" i="6"/>
  <c r="L42" i="6"/>
  <c r="N42" i="6" s="1"/>
  <c r="K42" i="6"/>
  <c r="M42" i="6" s="1"/>
  <c r="C42" i="6"/>
  <c r="L41" i="6"/>
  <c r="N41" i="6" s="1"/>
  <c r="K41" i="6"/>
  <c r="M41" i="6" s="1"/>
  <c r="D41" i="6"/>
  <c r="C41" i="6"/>
  <c r="L40" i="6"/>
  <c r="N40" i="6" s="1"/>
  <c r="K40" i="6"/>
  <c r="M40" i="6" s="1"/>
  <c r="C40" i="6"/>
  <c r="L39" i="6"/>
  <c r="N39" i="6" s="1"/>
  <c r="K39" i="6"/>
  <c r="M39" i="6" s="1"/>
  <c r="C39" i="6"/>
  <c r="L19" i="6"/>
  <c r="N19" i="6" s="1"/>
  <c r="K19" i="6"/>
  <c r="M19" i="6" s="1"/>
  <c r="C19" i="6"/>
  <c r="L18" i="6"/>
  <c r="N18" i="6" s="1"/>
  <c r="K18" i="6"/>
  <c r="M18" i="6" s="1"/>
  <c r="C18" i="6"/>
  <c r="L17" i="6"/>
  <c r="N17" i="6" s="1"/>
  <c r="K17" i="6"/>
  <c r="M17" i="6" s="1"/>
  <c r="D17" i="6"/>
  <c r="C17" i="6"/>
  <c r="L16" i="6"/>
  <c r="N16" i="6" s="1"/>
  <c r="K16" i="6"/>
  <c r="M16" i="6" s="1"/>
  <c r="C16" i="6"/>
  <c r="L15" i="6"/>
  <c r="N15" i="6" s="1"/>
  <c r="K15" i="6"/>
  <c r="M15" i="6" s="1"/>
  <c r="C15" i="6"/>
  <c r="L163" i="5"/>
  <c r="N163" i="5" s="1"/>
  <c r="K163" i="5"/>
  <c r="M163" i="5" s="1"/>
  <c r="C163" i="5"/>
  <c r="L162" i="5"/>
  <c r="N162" i="5" s="1"/>
  <c r="K162" i="5"/>
  <c r="M162" i="5" s="1"/>
  <c r="C162" i="5"/>
  <c r="L161" i="5"/>
  <c r="N161" i="5" s="1"/>
  <c r="K161" i="5"/>
  <c r="M161" i="5" s="1"/>
  <c r="D161" i="5"/>
  <c r="C161" i="5"/>
  <c r="L160" i="5"/>
  <c r="N160" i="5" s="1"/>
  <c r="K160" i="5"/>
  <c r="M160" i="5" s="1"/>
  <c r="C160" i="5"/>
  <c r="L159" i="5"/>
  <c r="N159" i="5" s="1"/>
  <c r="K159" i="5"/>
  <c r="C159" i="5"/>
  <c r="L139" i="5"/>
  <c r="N139" i="5" s="1"/>
  <c r="K139" i="5"/>
  <c r="M139" i="5" s="1"/>
  <c r="C139" i="5"/>
  <c r="L138" i="5"/>
  <c r="N138" i="5" s="1"/>
  <c r="K138" i="5"/>
  <c r="M138" i="5" s="1"/>
  <c r="C138" i="5"/>
  <c r="L137" i="5"/>
  <c r="K137" i="5"/>
  <c r="M137" i="5" s="1"/>
  <c r="D137" i="5"/>
  <c r="C137" i="5"/>
  <c r="L136" i="5"/>
  <c r="K136" i="5"/>
  <c r="M136" i="5" s="1"/>
  <c r="C136" i="5"/>
  <c r="L135" i="5"/>
  <c r="K135" i="5"/>
  <c r="M135" i="5" s="1"/>
  <c r="C135" i="5"/>
  <c r="L115" i="5"/>
  <c r="N115" i="5" s="1"/>
  <c r="K115" i="5"/>
  <c r="M115" i="5" s="1"/>
  <c r="C115" i="5"/>
  <c r="L114" i="5"/>
  <c r="N114" i="5" s="1"/>
  <c r="K114" i="5"/>
  <c r="M114" i="5" s="1"/>
  <c r="C114" i="5"/>
  <c r="L113" i="5"/>
  <c r="N113" i="5" s="1"/>
  <c r="K113" i="5"/>
  <c r="M113" i="5" s="1"/>
  <c r="D113" i="5"/>
  <c r="C113" i="5"/>
  <c r="L112" i="5"/>
  <c r="K112" i="5"/>
  <c r="M112" i="5" s="1"/>
  <c r="C112" i="5"/>
  <c r="L111" i="5"/>
  <c r="N111" i="5" s="1"/>
  <c r="K111" i="5"/>
  <c r="M111" i="5" s="1"/>
  <c r="C111" i="5"/>
  <c r="L91" i="5"/>
  <c r="N91" i="5" s="1"/>
  <c r="K91" i="5"/>
  <c r="M91" i="5" s="1"/>
  <c r="C91" i="5"/>
  <c r="L90" i="5"/>
  <c r="N90" i="5" s="1"/>
  <c r="K90" i="5"/>
  <c r="M90" i="5" s="1"/>
  <c r="C90" i="5"/>
  <c r="L89" i="5"/>
  <c r="N89" i="5" s="1"/>
  <c r="K89" i="5"/>
  <c r="M89" i="5" s="1"/>
  <c r="D89" i="5"/>
  <c r="C89" i="5"/>
  <c r="L88" i="5"/>
  <c r="N88" i="5" s="1"/>
  <c r="K88" i="5"/>
  <c r="C88" i="5"/>
  <c r="L87" i="5"/>
  <c r="K87" i="5"/>
  <c r="M87" i="5" s="1"/>
  <c r="C87" i="5"/>
  <c r="L67" i="5"/>
  <c r="N67" i="5" s="1"/>
  <c r="K67" i="5"/>
  <c r="M67" i="5" s="1"/>
  <c r="C67" i="5"/>
  <c r="L66" i="5"/>
  <c r="N66" i="5" s="1"/>
  <c r="K66" i="5"/>
  <c r="M66" i="5" s="1"/>
  <c r="C66" i="5"/>
  <c r="L65" i="5"/>
  <c r="N65" i="5" s="1"/>
  <c r="K65" i="5"/>
  <c r="M65" i="5" s="1"/>
  <c r="D65" i="5"/>
  <c r="C65" i="5"/>
  <c r="L64" i="5"/>
  <c r="N64" i="5" s="1"/>
  <c r="K64" i="5"/>
  <c r="M64" i="5" s="1"/>
  <c r="C64" i="5"/>
  <c r="L63" i="5"/>
  <c r="K63" i="5"/>
  <c r="C63" i="5"/>
  <c r="L43" i="5"/>
  <c r="N43" i="5" s="1"/>
  <c r="K43" i="5"/>
  <c r="M43" i="5" s="1"/>
  <c r="C43" i="5"/>
  <c r="L42" i="5"/>
  <c r="N42" i="5" s="1"/>
  <c r="K42" i="5"/>
  <c r="M42" i="5" s="1"/>
  <c r="C42" i="5"/>
  <c r="L41" i="5"/>
  <c r="N41" i="5" s="1"/>
  <c r="K41" i="5"/>
  <c r="M41" i="5" s="1"/>
  <c r="D41" i="5"/>
  <c r="C41" i="5"/>
  <c r="L40" i="5"/>
  <c r="N40" i="5" s="1"/>
  <c r="K40" i="5"/>
  <c r="M40" i="5" s="1"/>
  <c r="C40" i="5"/>
  <c r="L39" i="5"/>
  <c r="N39" i="5" s="1"/>
  <c r="K39" i="5"/>
  <c r="M39" i="5" s="1"/>
  <c r="C39" i="5"/>
  <c r="N19" i="5"/>
  <c r="L19" i="5"/>
  <c r="K19" i="5"/>
  <c r="M19" i="5" s="1"/>
  <c r="C19" i="5"/>
  <c r="L18" i="5"/>
  <c r="N18" i="5" s="1"/>
  <c r="K18" i="5"/>
  <c r="M18" i="5" s="1"/>
  <c r="C18" i="5"/>
  <c r="L17" i="5"/>
  <c r="N17" i="5" s="1"/>
  <c r="K17" i="5"/>
  <c r="M17" i="5" s="1"/>
  <c r="D17" i="5"/>
  <c r="C17" i="5"/>
  <c r="L16" i="5"/>
  <c r="N16" i="5" s="1"/>
  <c r="K16" i="5"/>
  <c r="M16" i="5" s="1"/>
  <c r="C16" i="5"/>
  <c r="L15" i="5"/>
  <c r="N15" i="5" s="1"/>
  <c r="K15" i="5"/>
  <c r="C15" i="5"/>
  <c r="L139" i="4"/>
  <c r="N139" i="4" s="1"/>
  <c r="K139" i="4"/>
  <c r="M139" i="4" s="1"/>
  <c r="C139" i="4"/>
  <c r="L138" i="4"/>
  <c r="N138" i="4" s="1"/>
  <c r="K138" i="4"/>
  <c r="M138" i="4" s="1"/>
  <c r="C138" i="4"/>
  <c r="L137" i="4"/>
  <c r="N137" i="4" s="1"/>
  <c r="K137" i="4"/>
  <c r="M137" i="4" s="1"/>
  <c r="D137" i="4"/>
  <c r="C137" i="4"/>
  <c r="L136" i="4"/>
  <c r="N136" i="4" s="1"/>
  <c r="K136" i="4"/>
  <c r="M136" i="4" s="1"/>
  <c r="C136" i="4"/>
  <c r="L135" i="4"/>
  <c r="N135" i="4" s="1"/>
  <c r="K135" i="4"/>
  <c r="M135" i="4" s="1"/>
  <c r="C135" i="4"/>
  <c r="L115" i="4"/>
  <c r="N115" i="4" s="1"/>
  <c r="K115" i="4"/>
  <c r="M115" i="4" s="1"/>
  <c r="C115" i="4"/>
  <c r="L114" i="4"/>
  <c r="N114" i="4" s="1"/>
  <c r="K114" i="4"/>
  <c r="M114" i="4" s="1"/>
  <c r="C114" i="4"/>
  <c r="L113" i="4"/>
  <c r="N113" i="4" s="1"/>
  <c r="K113" i="4"/>
  <c r="M113" i="4" s="1"/>
  <c r="D113" i="4"/>
  <c r="C113" i="4"/>
  <c r="L112" i="4"/>
  <c r="N112" i="4" s="1"/>
  <c r="K112" i="4"/>
  <c r="M112" i="4" s="1"/>
  <c r="C112" i="4"/>
  <c r="L111" i="4"/>
  <c r="N111" i="4" s="1"/>
  <c r="K111" i="4"/>
  <c r="M111" i="4" s="1"/>
  <c r="C111" i="4"/>
  <c r="L91" i="4"/>
  <c r="N91" i="4" s="1"/>
  <c r="K91" i="4"/>
  <c r="M91" i="4" s="1"/>
  <c r="C91" i="4"/>
  <c r="N90" i="4"/>
  <c r="L90" i="4"/>
  <c r="K90" i="4"/>
  <c r="M90" i="4" s="1"/>
  <c r="C90" i="4"/>
  <c r="L89" i="4"/>
  <c r="N89" i="4" s="1"/>
  <c r="K89" i="4"/>
  <c r="M89" i="4" s="1"/>
  <c r="D89" i="4"/>
  <c r="C89" i="4"/>
  <c r="L88" i="4"/>
  <c r="N88" i="4" s="1"/>
  <c r="K88" i="4"/>
  <c r="M88" i="4" s="1"/>
  <c r="C88" i="4"/>
  <c r="L87" i="4"/>
  <c r="K87" i="4"/>
  <c r="C87" i="4"/>
  <c r="L67" i="4"/>
  <c r="N67" i="4" s="1"/>
  <c r="K67" i="4"/>
  <c r="M67" i="4" s="1"/>
  <c r="C67" i="4"/>
  <c r="L66" i="4"/>
  <c r="N66" i="4" s="1"/>
  <c r="K66" i="4"/>
  <c r="M66" i="4" s="1"/>
  <c r="C66" i="4"/>
  <c r="L65" i="4"/>
  <c r="N65" i="4" s="1"/>
  <c r="K65" i="4"/>
  <c r="M65" i="4" s="1"/>
  <c r="D65" i="4"/>
  <c r="C65" i="4"/>
  <c r="L64" i="4"/>
  <c r="N64" i="4" s="1"/>
  <c r="K64" i="4"/>
  <c r="C64" i="4"/>
  <c r="L63" i="4"/>
  <c r="N63" i="4" s="1"/>
  <c r="K63" i="4"/>
  <c r="M63" i="4" s="1"/>
  <c r="C63" i="4"/>
  <c r="N43" i="4"/>
  <c r="L43" i="4"/>
  <c r="K43" i="4"/>
  <c r="M43" i="4" s="1"/>
  <c r="C43" i="4"/>
  <c r="L42" i="4"/>
  <c r="N42" i="4" s="1"/>
  <c r="K42" i="4"/>
  <c r="M42" i="4" s="1"/>
  <c r="C42" i="4"/>
  <c r="L41" i="4"/>
  <c r="N41" i="4" s="1"/>
  <c r="K41" i="4"/>
  <c r="M41" i="4" s="1"/>
  <c r="D41" i="4"/>
  <c r="C41" i="4"/>
  <c r="L40" i="4"/>
  <c r="N40" i="4" s="1"/>
  <c r="K40" i="4"/>
  <c r="M40" i="4" s="1"/>
  <c r="C40" i="4"/>
  <c r="L39" i="4"/>
  <c r="K39" i="4"/>
  <c r="C39" i="4"/>
  <c r="L19" i="4"/>
  <c r="N19" i="4" s="1"/>
  <c r="K19" i="4"/>
  <c r="M19" i="4" s="1"/>
  <c r="C19" i="4"/>
  <c r="L18" i="4"/>
  <c r="N18" i="4" s="1"/>
  <c r="K18" i="4"/>
  <c r="M18" i="4" s="1"/>
  <c r="C18" i="4"/>
  <c r="L17" i="4"/>
  <c r="N17" i="4" s="1"/>
  <c r="K17" i="4"/>
  <c r="M17" i="4" s="1"/>
  <c r="D17" i="4"/>
  <c r="C17" i="4"/>
  <c r="L16" i="4"/>
  <c r="N16" i="4" s="1"/>
  <c r="K16" i="4"/>
  <c r="M16" i="4" s="1"/>
  <c r="C16" i="4"/>
  <c r="L15" i="4"/>
  <c r="N15" i="4" s="1"/>
  <c r="K15" i="4"/>
  <c r="M15" i="4" s="1"/>
  <c r="C15" i="4"/>
  <c r="M163" i="3"/>
  <c r="L163" i="3"/>
  <c r="N163" i="3" s="1"/>
  <c r="K163" i="3"/>
  <c r="C163" i="3"/>
  <c r="L162" i="3"/>
  <c r="N162" i="3" s="1"/>
  <c r="K162" i="3"/>
  <c r="M162" i="3" s="1"/>
  <c r="C162" i="3"/>
  <c r="L161" i="3"/>
  <c r="N161" i="3" s="1"/>
  <c r="K161" i="3"/>
  <c r="M161" i="3" s="1"/>
  <c r="D161" i="3"/>
  <c r="C161" i="3"/>
  <c r="L160" i="3"/>
  <c r="N160" i="3" s="1"/>
  <c r="K160" i="3"/>
  <c r="M160" i="3" s="1"/>
  <c r="C160" i="3"/>
  <c r="L159" i="3"/>
  <c r="N159" i="3" s="1"/>
  <c r="K159" i="3"/>
  <c r="M159" i="3" s="1"/>
  <c r="C159" i="3"/>
  <c r="L115" i="3"/>
  <c r="N115" i="3" s="1"/>
  <c r="K115" i="3"/>
  <c r="M115" i="3" s="1"/>
  <c r="C115" i="3"/>
  <c r="L114" i="3"/>
  <c r="N114" i="3" s="1"/>
  <c r="K114" i="3"/>
  <c r="M114" i="3" s="1"/>
  <c r="C114" i="3"/>
  <c r="L113" i="3"/>
  <c r="N113" i="3" s="1"/>
  <c r="K113" i="3"/>
  <c r="M113" i="3" s="1"/>
  <c r="D113" i="3"/>
  <c r="C113" i="3"/>
  <c r="L112" i="3"/>
  <c r="N112" i="3" s="1"/>
  <c r="K112" i="3"/>
  <c r="M112" i="3" s="1"/>
  <c r="C112" i="3"/>
  <c r="L111" i="3"/>
  <c r="N111" i="3" s="1"/>
  <c r="K111" i="3"/>
  <c r="M111" i="3" s="1"/>
  <c r="C111" i="3"/>
  <c r="L91" i="3"/>
  <c r="N91" i="3" s="1"/>
  <c r="K91" i="3"/>
  <c r="M91" i="3" s="1"/>
  <c r="C91" i="3"/>
  <c r="L90" i="3"/>
  <c r="N90" i="3" s="1"/>
  <c r="K90" i="3"/>
  <c r="M90" i="3" s="1"/>
  <c r="C90" i="3"/>
  <c r="L89" i="3"/>
  <c r="N89" i="3" s="1"/>
  <c r="K89" i="3"/>
  <c r="M89" i="3" s="1"/>
  <c r="D89" i="3"/>
  <c r="C89" i="3"/>
  <c r="L88" i="3"/>
  <c r="N88" i="3" s="1"/>
  <c r="K88" i="3"/>
  <c r="M88" i="3" s="1"/>
  <c r="C88" i="3"/>
  <c r="L87" i="3"/>
  <c r="K87" i="3"/>
  <c r="M87" i="3" s="1"/>
  <c r="C87" i="3"/>
  <c r="L67" i="3"/>
  <c r="N67" i="3" s="1"/>
  <c r="K67" i="3"/>
  <c r="M67" i="3" s="1"/>
  <c r="C67" i="3"/>
  <c r="L66" i="3"/>
  <c r="N66" i="3" s="1"/>
  <c r="K66" i="3"/>
  <c r="M66" i="3" s="1"/>
  <c r="C66" i="3"/>
  <c r="L65" i="3"/>
  <c r="K65" i="3"/>
  <c r="M65" i="3" s="1"/>
  <c r="D65" i="3"/>
  <c r="C65" i="3"/>
  <c r="L64" i="3"/>
  <c r="N64" i="3" s="1"/>
  <c r="K64" i="3"/>
  <c r="M64" i="3" s="1"/>
  <c r="C64" i="3"/>
  <c r="L63" i="3"/>
  <c r="N63" i="3" s="1"/>
  <c r="K63" i="3"/>
  <c r="C63" i="3"/>
  <c r="L43" i="3"/>
  <c r="N43" i="3" s="1"/>
  <c r="K43" i="3"/>
  <c r="M43" i="3" s="1"/>
  <c r="C43" i="3"/>
  <c r="L42" i="3"/>
  <c r="N42" i="3" s="1"/>
  <c r="K42" i="3"/>
  <c r="M42" i="3" s="1"/>
  <c r="C42" i="3"/>
  <c r="L41" i="3"/>
  <c r="N41" i="3" s="1"/>
  <c r="K41" i="3"/>
  <c r="M41" i="3" s="1"/>
  <c r="D41" i="3"/>
  <c r="C41" i="3"/>
  <c r="L40" i="3"/>
  <c r="N40" i="3" s="1"/>
  <c r="K40" i="3"/>
  <c r="M40" i="3" s="1"/>
  <c r="C40" i="3"/>
  <c r="L39" i="3"/>
  <c r="K39" i="3"/>
  <c r="C39" i="3"/>
  <c r="N19" i="3"/>
  <c r="M19" i="3"/>
  <c r="L19" i="3"/>
  <c r="K19" i="3"/>
  <c r="C19" i="3"/>
  <c r="L18" i="3"/>
  <c r="N18" i="3" s="1"/>
  <c r="K18" i="3"/>
  <c r="M18" i="3" s="1"/>
  <c r="C18" i="3"/>
  <c r="L17" i="3"/>
  <c r="N17" i="3" s="1"/>
  <c r="K17" i="3"/>
  <c r="M17" i="3" s="1"/>
  <c r="D17" i="3"/>
  <c r="C17" i="3"/>
  <c r="L16" i="3"/>
  <c r="N16" i="3" s="1"/>
  <c r="K16" i="3"/>
  <c r="M16" i="3" s="1"/>
  <c r="C16" i="3"/>
  <c r="L15" i="3"/>
  <c r="K15" i="3"/>
  <c r="C15" i="3"/>
  <c r="M163" i="2"/>
  <c r="L163" i="2"/>
  <c r="N163" i="2" s="1"/>
  <c r="K163" i="2"/>
  <c r="C163" i="2"/>
  <c r="L162" i="2"/>
  <c r="N162" i="2" s="1"/>
  <c r="K162" i="2"/>
  <c r="M162" i="2" s="1"/>
  <c r="C162" i="2"/>
  <c r="L161" i="2"/>
  <c r="N161" i="2" s="1"/>
  <c r="K161" i="2"/>
  <c r="M161" i="2" s="1"/>
  <c r="D161" i="2"/>
  <c r="C161" i="2"/>
  <c r="L160" i="2"/>
  <c r="N160" i="2" s="1"/>
  <c r="K160" i="2"/>
  <c r="M160" i="2" s="1"/>
  <c r="C160" i="2"/>
  <c r="M159" i="2"/>
  <c r="L159" i="2"/>
  <c r="N159" i="2" s="1"/>
  <c r="K159" i="2"/>
  <c r="C159" i="2"/>
  <c r="L139" i="2"/>
  <c r="N139" i="2" s="1"/>
  <c r="K139" i="2"/>
  <c r="M139" i="2" s="1"/>
  <c r="C139" i="2"/>
  <c r="L138" i="2"/>
  <c r="N138" i="2" s="1"/>
  <c r="K138" i="2"/>
  <c r="M138" i="2" s="1"/>
  <c r="C138" i="2"/>
  <c r="L137" i="2"/>
  <c r="N137" i="2" s="1"/>
  <c r="K137" i="2"/>
  <c r="M137" i="2" s="1"/>
  <c r="D137" i="2"/>
  <c r="C137" i="2"/>
  <c r="L136" i="2"/>
  <c r="N136" i="2" s="1"/>
  <c r="K136" i="2"/>
  <c r="C136" i="2"/>
  <c r="L135" i="2"/>
  <c r="N135" i="2" s="1"/>
  <c r="K135" i="2"/>
  <c r="M135" i="2" s="1"/>
  <c r="C135" i="2"/>
  <c r="L115" i="2"/>
  <c r="N115" i="2" s="1"/>
  <c r="K115" i="2"/>
  <c r="M115" i="2" s="1"/>
  <c r="C115" i="2"/>
  <c r="L114" i="2"/>
  <c r="N114" i="2" s="1"/>
  <c r="K114" i="2"/>
  <c r="M114" i="2" s="1"/>
  <c r="C114" i="2"/>
  <c r="L113" i="2"/>
  <c r="N113" i="2" s="1"/>
  <c r="K113" i="2"/>
  <c r="M113" i="2" s="1"/>
  <c r="D113" i="2"/>
  <c r="C113" i="2"/>
  <c r="L112" i="2"/>
  <c r="N112" i="2" s="1"/>
  <c r="K112" i="2"/>
  <c r="M112" i="2" s="1"/>
  <c r="C112" i="2"/>
  <c r="L111" i="2"/>
  <c r="N111" i="2" s="1"/>
  <c r="K111" i="2"/>
  <c r="M111" i="2" s="1"/>
  <c r="C111" i="2"/>
  <c r="L91" i="2"/>
  <c r="N91" i="2" s="1"/>
  <c r="K91" i="2"/>
  <c r="M91" i="2" s="1"/>
  <c r="C91" i="2"/>
  <c r="L90" i="2"/>
  <c r="N90" i="2" s="1"/>
  <c r="K90" i="2"/>
  <c r="M90" i="2" s="1"/>
  <c r="C90" i="2"/>
  <c r="L89" i="2"/>
  <c r="N89" i="2" s="1"/>
  <c r="K89" i="2"/>
  <c r="M89" i="2" s="1"/>
  <c r="D89" i="2"/>
  <c r="C89" i="2"/>
  <c r="L88" i="2"/>
  <c r="N88" i="2" s="1"/>
  <c r="K88" i="2"/>
  <c r="M88" i="2" s="1"/>
  <c r="C88" i="2"/>
  <c r="L87" i="2"/>
  <c r="N87" i="2" s="1"/>
  <c r="K87" i="2"/>
  <c r="M87" i="2" s="1"/>
  <c r="C87" i="2"/>
  <c r="L67" i="2"/>
  <c r="N67" i="2" s="1"/>
  <c r="K67" i="2"/>
  <c r="M67" i="2" s="1"/>
  <c r="C67" i="2"/>
  <c r="L66" i="2"/>
  <c r="N66" i="2" s="1"/>
  <c r="K66" i="2"/>
  <c r="M66" i="2" s="1"/>
  <c r="C66" i="2"/>
  <c r="L65" i="2"/>
  <c r="N65" i="2" s="1"/>
  <c r="K65" i="2"/>
  <c r="M65" i="2" s="1"/>
  <c r="D65" i="2"/>
  <c r="C65" i="2"/>
  <c r="L64" i="2"/>
  <c r="N64" i="2" s="1"/>
  <c r="K64" i="2"/>
  <c r="M64" i="2" s="1"/>
  <c r="C64" i="2"/>
  <c r="L63" i="2"/>
  <c r="N63" i="2" s="1"/>
  <c r="K63" i="2"/>
  <c r="M63" i="2" s="1"/>
  <c r="C63" i="2"/>
  <c r="L43" i="2"/>
  <c r="N43" i="2" s="1"/>
  <c r="K43" i="2"/>
  <c r="M43" i="2" s="1"/>
  <c r="C43" i="2"/>
  <c r="L42" i="2"/>
  <c r="N42" i="2" s="1"/>
  <c r="K42" i="2"/>
  <c r="M42" i="2" s="1"/>
  <c r="C42" i="2"/>
  <c r="L41" i="2"/>
  <c r="N41" i="2" s="1"/>
  <c r="K41" i="2"/>
  <c r="M41" i="2" s="1"/>
  <c r="D41" i="2"/>
  <c r="C41" i="2"/>
  <c r="L40" i="2"/>
  <c r="N40" i="2" s="1"/>
  <c r="K40" i="2"/>
  <c r="M40" i="2" s="1"/>
  <c r="C40" i="2"/>
  <c r="L39" i="2"/>
  <c r="N39" i="2" s="1"/>
  <c r="K39" i="2"/>
  <c r="C39" i="2"/>
  <c r="L19" i="2"/>
  <c r="N19" i="2" s="1"/>
  <c r="K19" i="2"/>
  <c r="M19" i="2" s="1"/>
  <c r="C19" i="2"/>
  <c r="M18" i="2"/>
  <c r="L18" i="2"/>
  <c r="N18" i="2" s="1"/>
  <c r="K18" i="2"/>
  <c r="C18" i="2"/>
  <c r="L17" i="2"/>
  <c r="N17" i="2" s="1"/>
  <c r="K17" i="2"/>
  <c r="M17" i="2" s="1"/>
  <c r="D17" i="2"/>
  <c r="C17" i="2"/>
  <c r="L16" i="2"/>
  <c r="N16" i="2" s="1"/>
  <c r="K16" i="2"/>
  <c r="C16" i="2"/>
  <c r="L15" i="2"/>
  <c r="N15" i="2" s="1"/>
  <c r="K15" i="2"/>
  <c r="M15" i="2" s="1"/>
  <c r="C15" i="2"/>
  <c r="C15" i="1"/>
  <c r="K15" i="1"/>
  <c r="M15" i="1" s="1"/>
  <c r="M20" i="1" s="1"/>
  <c r="L15" i="1"/>
  <c r="N15" i="1" s="1"/>
  <c r="C16" i="1"/>
  <c r="K16" i="1"/>
  <c r="M16" i="1" s="1"/>
  <c r="L16" i="1"/>
  <c r="N16" i="1" s="1"/>
  <c r="C17" i="1"/>
  <c r="D17" i="1"/>
  <c r="K17" i="1"/>
  <c r="M17" i="1" s="1"/>
  <c r="L17" i="1"/>
  <c r="N17" i="1"/>
  <c r="C18" i="1"/>
  <c r="K18" i="1"/>
  <c r="L18" i="1"/>
  <c r="N18" i="1"/>
  <c r="M18" i="1"/>
  <c r="C19" i="1"/>
  <c r="K19" i="1"/>
  <c r="M19" i="1"/>
  <c r="L19" i="1"/>
  <c r="N19" i="1"/>
  <c r="K20" i="1"/>
  <c r="L20" i="1"/>
  <c r="K68" i="6" l="1"/>
  <c r="L68" i="6"/>
  <c r="K44" i="6"/>
  <c r="L44" i="6"/>
  <c r="N20" i="6"/>
  <c r="K20" i="6"/>
  <c r="K260" i="5"/>
  <c r="K236" i="5"/>
  <c r="M231" i="5"/>
  <c r="M236" i="5" s="1"/>
  <c r="K212" i="5"/>
  <c r="M207" i="5"/>
  <c r="M212" i="5" s="1"/>
  <c r="K188" i="5"/>
  <c r="M255" i="5"/>
  <c r="M260" i="5" s="1"/>
  <c r="M183" i="5"/>
  <c r="M188" i="5" s="1"/>
  <c r="N236" i="5"/>
  <c r="N260" i="5"/>
  <c r="L260" i="5"/>
  <c r="L236" i="5"/>
  <c r="N212" i="5"/>
  <c r="L212" i="5"/>
  <c r="N188" i="5"/>
  <c r="L188" i="5"/>
  <c r="K164" i="5"/>
  <c r="L116" i="5"/>
  <c r="L92" i="5"/>
  <c r="N87" i="5"/>
  <c r="K92" i="5"/>
  <c r="K68" i="5"/>
  <c r="L68" i="5"/>
  <c r="M63" i="5"/>
  <c r="N63" i="5"/>
  <c r="N68" i="5" s="1"/>
  <c r="K44" i="5"/>
  <c r="K20" i="5"/>
  <c r="L92" i="4"/>
  <c r="K92" i="4"/>
  <c r="M87" i="4"/>
  <c r="M92" i="4" s="1"/>
  <c r="N87" i="4"/>
  <c r="N92" i="4" s="1"/>
  <c r="L68" i="4"/>
  <c r="K68" i="4"/>
  <c r="K44" i="4"/>
  <c r="L44" i="4"/>
  <c r="M39" i="4"/>
  <c r="M44" i="4" s="1"/>
  <c r="M20" i="4"/>
  <c r="N20" i="4"/>
  <c r="M92" i="3"/>
  <c r="L92" i="3"/>
  <c r="N87" i="3"/>
  <c r="N92" i="3" s="1"/>
  <c r="K68" i="3"/>
  <c r="M63" i="3"/>
  <c r="M68" i="3" s="1"/>
  <c r="L68" i="3"/>
  <c r="K44" i="3"/>
  <c r="L44" i="3"/>
  <c r="M39" i="3"/>
  <c r="M44" i="3" s="1"/>
  <c r="N140" i="3"/>
  <c r="J143" i="3"/>
  <c r="K140" i="3"/>
  <c r="L140" i="3"/>
  <c r="K20" i="3"/>
  <c r="L20" i="3"/>
  <c r="K164" i="2"/>
  <c r="K140" i="2"/>
  <c r="L140" i="2"/>
  <c r="N116" i="2"/>
  <c r="K92" i="2"/>
  <c r="N68" i="2"/>
  <c r="K44" i="2"/>
  <c r="K20" i="2"/>
  <c r="N20" i="8"/>
  <c r="M20" i="8"/>
  <c r="J23" i="8" s="1"/>
  <c r="K20" i="8"/>
  <c r="L20" i="8"/>
  <c r="L20" i="7"/>
  <c r="N15" i="7"/>
  <c r="N20" i="7" s="1"/>
  <c r="M20" i="7"/>
  <c r="K20" i="7"/>
  <c r="N44" i="6"/>
  <c r="N68" i="6"/>
  <c r="M44" i="6"/>
  <c r="M20" i="6"/>
  <c r="L20" i="6"/>
  <c r="M65" i="6"/>
  <c r="M68" i="6" s="1"/>
  <c r="J71" i="6" s="1"/>
  <c r="N44" i="5"/>
  <c r="M116" i="5"/>
  <c r="M68" i="5"/>
  <c r="N164" i="5"/>
  <c r="M44" i="5"/>
  <c r="N92" i="5"/>
  <c r="M140" i="5"/>
  <c r="N140" i="5"/>
  <c r="N20" i="5"/>
  <c r="M15" i="5"/>
  <c r="M20" i="5" s="1"/>
  <c r="M88" i="5"/>
  <c r="M92" i="5" s="1"/>
  <c r="N112" i="5"/>
  <c r="N116" i="5" s="1"/>
  <c r="K140" i="5"/>
  <c r="M159" i="5"/>
  <c r="M164" i="5" s="1"/>
  <c r="L164" i="5"/>
  <c r="K116" i="5"/>
  <c r="L140" i="5"/>
  <c r="L44" i="5"/>
  <c r="L20" i="5"/>
  <c r="M140" i="4"/>
  <c r="N140" i="4"/>
  <c r="N68" i="4"/>
  <c r="M116" i="4"/>
  <c r="N116" i="4"/>
  <c r="K20" i="4"/>
  <c r="K140" i="4"/>
  <c r="M64" i="4"/>
  <c r="M68" i="4" s="1"/>
  <c r="J71" i="4" s="1"/>
  <c r="K116" i="4"/>
  <c r="L140" i="4"/>
  <c r="N39" i="4"/>
  <c r="N44" i="4" s="1"/>
  <c r="L116" i="4"/>
  <c r="L20" i="4"/>
  <c r="M116" i="3"/>
  <c r="N116" i="3"/>
  <c r="M164" i="3"/>
  <c r="N68" i="3"/>
  <c r="N164" i="3"/>
  <c r="N39" i="3"/>
  <c r="N44" i="3" s="1"/>
  <c r="M15" i="3"/>
  <c r="M20" i="3" s="1"/>
  <c r="N15" i="3"/>
  <c r="N20" i="3" s="1"/>
  <c r="K164" i="3"/>
  <c r="L164" i="3"/>
  <c r="K116" i="3"/>
  <c r="K92" i="3"/>
  <c r="L116" i="3"/>
  <c r="N164" i="2"/>
  <c r="M164" i="2"/>
  <c r="J167" i="2" s="1"/>
  <c r="L164" i="2"/>
  <c r="N140" i="2"/>
  <c r="M136" i="2"/>
  <c r="M140" i="2" s="1"/>
  <c r="M116" i="2"/>
  <c r="J119" i="2" s="1"/>
  <c r="K116" i="2"/>
  <c r="L116" i="2"/>
  <c r="N92" i="2"/>
  <c r="M92" i="2"/>
  <c r="L92" i="2"/>
  <c r="M68" i="2"/>
  <c r="L68" i="2"/>
  <c r="K68" i="2"/>
  <c r="N44" i="2"/>
  <c r="L44" i="2"/>
  <c r="M39" i="2"/>
  <c r="M44" i="2" s="1"/>
  <c r="N20" i="2"/>
  <c r="M16" i="2"/>
  <c r="M20" i="2" s="1"/>
  <c r="L20" i="2"/>
  <c r="N20" i="1"/>
  <c r="J23" i="1" s="1"/>
  <c r="J23" i="6" l="1"/>
  <c r="J263" i="5"/>
  <c r="J191" i="5"/>
  <c r="J239" i="5"/>
  <c r="J215" i="5"/>
  <c r="J95" i="5"/>
  <c r="J47" i="5"/>
  <c r="J23" i="5"/>
  <c r="J95" i="4"/>
  <c r="J23" i="4"/>
  <c r="J167" i="3"/>
  <c r="J95" i="3"/>
  <c r="J71" i="3"/>
  <c r="J47" i="3"/>
  <c r="J143" i="2"/>
  <c r="J95" i="2"/>
  <c r="J71" i="2"/>
  <c r="J47" i="2"/>
  <c r="J23" i="2"/>
  <c r="J23" i="7"/>
  <c r="J47" i="6"/>
  <c r="J143" i="5"/>
  <c r="J71" i="5"/>
  <c r="J119" i="5"/>
  <c r="J167" i="5"/>
  <c r="J143" i="4"/>
  <c r="J119" i="4"/>
  <c r="J47" i="4"/>
  <c r="J119" i="3"/>
  <c r="J23" i="3"/>
</calcChain>
</file>

<file path=xl/sharedStrings.xml><?xml version="1.0" encoding="utf-8"?>
<sst xmlns="http://schemas.openxmlformats.org/spreadsheetml/2006/main" count="1730" uniqueCount="144">
  <si>
    <t>KILPAILU</t>
  </si>
  <si>
    <t>Suomen Pöytätennisliitto ry - SPTL</t>
  </si>
  <si>
    <t>JÄRJESTÄJÄ</t>
  </si>
  <si>
    <t>Joukkueottelun pöytäkirja</t>
  </si>
  <si>
    <t>LUOKKA</t>
  </si>
  <si>
    <t>2 pelaajaa</t>
  </si>
  <si>
    <t>PÄIVÄ</t>
  </si>
  <si>
    <t>Koti</t>
  </si>
  <si>
    <t>Vieras</t>
  </si>
  <si>
    <t>A</t>
  </si>
  <si>
    <t>X</t>
  </si>
  <si>
    <t>B</t>
  </si>
  <si>
    <t>Y</t>
  </si>
  <si>
    <t>Nelinpeli</t>
  </si>
  <si>
    <t>NP</t>
  </si>
  <si>
    <t>Ottelut</t>
  </si>
  <si>
    <t>Erät</t>
  </si>
  <si>
    <t>K</t>
  </si>
  <si>
    <t>V</t>
  </si>
  <si>
    <t>A-X</t>
  </si>
  <si>
    <t>B-Y</t>
  </si>
  <si>
    <t>Nelinp</t>
  </si>
  <si>
    <t>A-Y</t>
  </si>
  <si>
    <t>B-X</t>
  </si>
  <si>
    <t>Tulos</t>
  </si>
  <si>
    <t>Allekirjoitukset</t>
  </si>
  <si>
    <t>Kotijoukkue</t>
  </si>
  <si>
    <t>Vierasjoukkue</t>
  </si>
  <si>
    <t>Tuomari</t>
  </si>
  <si>
    <t>Voittaja</t>
  </si>
  <si>
    <t>Sellberg, Lena</t>
  </si>
  <si>
    <t>Debnam, Outi</t>
  </si>
  <si>
    <t>Riikonen, Kirsi</t>
  </si>
  <si>
    <t>Tote</t>
  </si>
  <si>
    <t>PT-2000</t>
  </si>
  <si>
    <t>BK</t>
  </si>
  <si>
    <t>Savolainen, Marko</t>
  </si>
  <si>
    <t>Reijola, Timo</t>
  </si>
  <si>
    <t>Maraton</t>
  </si>
  <si>
    <t>Paldanius, Juha</t>
  </si>
  <si>
    <t>Weckström, Jens</t>
  </si>
  <si>
    <t>MBF</t>
  </si>
  <si>
    <t>Räisänen, Andrei</t>
  </si>
  <si>
    <t>Eriksson, Jon</t>
  </si>
  <si>
    <t>Tip-70</t>
  </si>
  <si>
    <t>Ovaska, Jukka</t>
  </si>
  <si>
    <t>Anttila, Riku</t>
  </si>
  <si>
    <t>Pt-Helsinki</t>
  </si>
  <si>
    <t>Mikkola, Jouko</t>
  </si>
  <si>
    <t>Pyykkö, Sami</t>
  </si>
  <si>
    <t>LPTS</t>
  </si>
  <si>
    <t>Kivelä, Leo</t>
  </si>
  <si>
    <t>Tuomaila, Petri</t>
  </si>
  <si>
    <t>Muinonen, Julius</t>
  </si>
  <si>
    <t>TuPy</t>
  </si>
  <si>
    <t>Karhunen, Pekka</t>
  </si>
  <si>
    <t>Helminen, Vesa</t>
  </si>
  <si>
    <t>Lehtinen, Tero</t>
  </si>
  <si>
    <t>Kokkonen, Jani</t>
  </si>
  <si>
    <t>Pt-2000</t>
  </si>
  <si>
    <t>Pasanen, Mika</t>
  </si>
  <si>
    <t>Wickholm, Leif</t>
  </si>
  <si>
    <t>Åaldanius, Juha</t>
  </si>
  <si>
    <t>-0</t>
  </si>
  <si>
    <t>Pt-Espoo</t>
  </si>
  <si>
    <t>Cong, Xisheng</t>
  </si>
  <si>
    <t>Zhuoping, Yan</t>
  </si>
  <si>
    <t>Wega</t>
  </si>
  <si>
    <t>Lappi, Vesa</t>
  </si>
  <si>
    <t>Kurvinen, Matti</t>
  </si>
  <si>
    <t>BF-78</t>
  </si>
  <si>
    <t>Söderberg, Roger</t>
  </si>
  <si>
    <t>Ramos, Jose</t>
  </si>
  <si>
    <t>Kuljunlahti, Jarkko</t>
  </si>
  <si>
    <t>Hallbäck, Thomas</t>
  </si>
  <si>
    <t>Rahikainen, Jussi</t>
  </si>
  <si>
    <t>rtd</t>
  </si>
  <si>
    <t>BK 2</t>
  </si>
  <si>
    <t>Puustjärvi, Aki</t>
  </si>
  <si>
    <t>Löppönen, Hannu</t>
  </si>
  <si>
    <t>Järvinen, Heikki</t>
  </si>
  <si>
    <t>BK 1</t>
  </si>
  <si>
    <t>Lappalainen, Matti</t>
  </si>
  <si>
    <t>Halex</t>
  </si>
  <si>
    <t>Jutila, Mikael</t>
  </si>
  <si>
    <t>Ingman, Mats</t>
  </si>
  <si>
    <t>BK 3</t>
  </si>
  <si>
    <t>Somervuori, Jukka</t>
  </si>
  <si>
    <t>Kiias, Tom</t>
  </si>
  <si>
    <t>Nyberg, Håkan</t>
  </si>
  <si>
    <t>Atlas</t>
  </si>
  <si>
    <t>Kuljunlahti, Jorma</t>
  </si>
  <si>
    <t>Häiväläinen, Pekka</t>
  </si>
  <si>
    <t>Tip-70 2</t>
  </si>
  <si>
    <t>Varpula, Risto</t>
  </si>
  <si>
    <t>Mäkinen, Pertti</t>
  </si>
  <si>
    <t>ToTe 2</t>
  </si>
  <si>
    <t>Taive, Kari</t>
  </si>
  <si>
    <t>Kalenius, Markku</t>
  </si>
  <si>
    <t>PTS-60</t>
  </si>
  <si>
    <t>Uusikivi, Hannu</t>
  </si>
  <si>
    <t>Jaatinen, Ari</t>
  </si>
  <si>
    <t>ToTe 1</t>
  </si>
  <si>
    <t>Juntunen, Veikko</t>
  </si>
  <si>
    <t>Koskinen, Veikko</t>
  </si>
  <si>
    <t>Immonen, Asko</t>
  </si>
  <si>
    <t>Nordling, Eero</t>
  </si>
  <si>
    <t>PT-75</t>
  </si>
  <si>
    <t>Holm, Veikko</t>
  </si>
  <si>
    <t>Söderström, Ingvar</t>
  </si>
  <si>
    <t>Tote 3</t>
  </si>
  <si>
    <t>Toikka, Jussi</t>
  </si>
  <si>
    <t>Tyllinen, Rainer</t>
  </si>
  <si>
    <t>Tote 2</t>
  </si>
  <si>
    <t>Saukko, Lauri</t>
  </si>
  <si>
    <t>Reiman, Seppo</t>
  </si>
  <si>
    <t>wo</t>
  </si>
  <si>
    <t>Huttunen, Leif</t>
  </si>
  <si>
    <t>Siitonen, Kauko</t>
  </si>
  <si>
    <t>ToTe</t>
  </si>
  <si>
    <t>Pt-75</t>
  </si>
  <si>
    <t>Pt-Jyväskylä</t>
  </si>
  <si>
    <t>Rantala, Kai</t>
  </si>
  <si>
    <t>Kara, Tauno</t>
  </si>
  <si>
    <t>Lehtonen, Kari</t>
  </si>
  <si>
    <t>TuTo</t>
  </si>
  <si>
    <t>Blomfelt, Kaj</t>
  </si>
  <si>
    <t>Kirveskari, Antti</t>
  </si>
  <si>
    <t>Kerttula, Yrjö</t>
  </si>
  <si>
    <t>Väisänen, Veikko</t>
  </si>
  <si>
    <t>Niukkanen, Pentti</t>
  </si>
  <si>
    <t>Olander, Olavi</t>
  </si>
  <si>
    <t>Merimaa, Kai</t>
  </si>
  <si>
    <t>Leino, Jukka</t>
  </si>
  <si>
    <t>Veteraanien Joukkue SM 2022</t>
  </si>
  <si>
    <t>MJO40</t>
  </si>
  <si>
    <t>MJO50</t>
  </si>
  <si>
    <t>MJO60</t>
  </si>
  <si>
    <t>MJO70</t>
  </si>
  <si>
    <t>MJO80</t>
  </si>
  <si>
    <t>NJO40</t>
  </si>
  <si>
    <t>NJO50</t>
  </si>
  <si>
    <t>Kemppinen, Sirpa</t>
  </si>
  <si>
    <t>Yan, Zhuoping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</si>
</sst>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"/>
    <numFmt numFmtId="165" formatCode="d\.m\.yyyy;@"/>
  </numFmts>
  <fonts count="15">
    <font>
      <sz val="11"/>
      <color indexed="8"/>
      <name val="Calibri"/>
      <family val="2"/>
    </font>
    <font>
      <sz val="12"/>
      <name val="SWISS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SWISS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color indexed="8"/>
      <name val="Calibri"/>
      <family val="2"/>
    </font>
    <font>
      <b/>
      <sz val="10"/>
      <color indexed="8"/>
      <name val="SWISS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7" tint="0.59999389629810485"/>
        <bgColor indexed="29"/>
      </patternFill>
    </fill>
  </fills>
  <borders count="4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107">
    <xf numFmtId="0" fontId="0" fillId="0" borderId="0" xfId="0"/>
    <xf numFmtId="0" fontId="0" fillId="0" borderId="0" xfId="0" applyBorder="1"/>
    <xf numFmtId="0" fontId="5" fillId="0" borderId="0" xfId="0" applyFont="1" applyBorder="1"/>
    <xf numFmtId="0" fontId="2" fillId="0" borderId="0" xfId="0" applyFont="1" applyFill="1" applyBorder="1" applyProtection="1"/>
    <xf numFmtId="0" fontId="0" fillId="0" borderId="0" xfId="0" applyFont="1" applyBorder="1" applyAlignment="1">
      <alignment horizontal="left"/>
    </xf>
    <xf numFmtId="0" fontId="6" fillId="0" borderId="0" xfId="0" applyFont="1" applyBorder="1" applyProtection="1"/>
    <xf numFmtId="0" fontId="7" fillId="0" borderId="1" xfId="0" applyFont="1" applyBorder="1" applyAlignment="1">
      <alignment horizontal="center"/>
    </xf>
    <xf numFmtId="164" fontId="8" fillId="0" borderId="2" xfId="1" applyFont="1" applyFill="1" applyBorder="1" applyAlignment="1" applyProtection="1">
      <alignment horizontal="left"/>
      <protection locked="0"/>
    </xf>
    <xf numFmtId="0" fontId="9" fillId="0" borderId="3" xfId="0" applyFont="1" applyBorder="1" applyAlignment="1">
      <alignment horizontal="center"/>
    </xf>
    <xf numFmtId="164" fontId="4" fillId="0" borderId="4" xfId="1" applyFont="1" applyFill="1" applyBorder="1" applyAlignment="1" applyProtection="1">
      <alignment horizontal="left"/>
      <protection locked="0"/>
    </xf>
    <xf numFmtId="0" fontId="7" fillId="0" borderId="5" xfId="0" applyFont="1" applyFill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64" fontId="4" fillId="0" borderId="7" xfId="1" applyFont="1" applyFill="1" applyBorder="1" applyAlignment="1" applyProtection="1">
      <alignment horizontal="left"/>
      <protection locked="0"/>
    </xf>
    <xf numFmtId="0" fontId="0" fillId="0" borderId="8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 applyBorder="1" applyProtection="1"/>
    <xf numFmtId="0" fontId="13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15" xfId="0" applyFont="1" applyBorder="1" applyAlignment="1" applyProtection="1">
      <alignment horizontal="left"/>
    </xf>
    <xf numFmtId="0" fontId="9" fillId="0" borderId="16" xfId="0" applyFont="1" applyBorder="1" applyAlignment="1" applyProtection="1">
      <alignment horizontal="left"/>
    </xf>
    <xf numFmtId="164" fontId="8" fillId="3" borderId="2" xfId="1" applyFont="1" applyFill="1" applyBorder="1" applyAlignment="1" applyProtection="1">
      <alignment horizontal="left"/>
      <protection locked="0"/>
    </xf>
    <xf numFmtId="164" fontId="4" fillId="3" borderId="4" xfId="1" applyFont="1" applyFill="1" applyBorder="1" applyAlignment="1" applyProtection="1">
      <alignment horizontal="left"/>
      <protection locked="0"/>
    </xf>
    <xf numFmtId="164" fontId="4" fillId="3" borderId="7" xfId="1" applyFont="1" applyFill="1" applyBorder="1" applyAlignment="1" applyProtection="1">
      <alignment horizontal="left"/>
      <protection locked="0"/>
    </xf>
    <xf numFmtId="0" fontId="12" fillId="4" borderId="17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0" fillId="0" borderId="19" xfId="0" applyBorder="1" applyAlignment="1">
      <alignment horizontal="left"/>
    </xf>
    <xf numFmtId="0" fontId="11" fillId="0" borderId="19" xfId="0" applyFont="1" applyBorder="1" applyAlignment="1">
      <alignment horizontal="left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3" fillId="0" borderId="23" xfId="0" applyFont="1" applyFill="1" applyBorder="1" applyProtection="1"/>
    <xf numFmtId="0" fontId="0" fillId="0" borderId="24" xfId="0" applyBorder="1"/>
    <xf numFmtId="0" fontId="0" fillId="0" borderId="24" xfId="0" applyFont="1" applyBorder="1" applyAlignment="1">
      <alignment horizontal="left"/>
    </xf>
    <xf numFmtId="0" fontId="0" fillId="0" borderId="27" xfId="0" applyBorder="1"/>
    <xf numFmtId="0" fontId="2" fillId="0" borderId="22" xfId="0" applyFont="1" applyFill="1" applyBorder="1" applyProtection="1"/>
    <xf numFmtId="0" fontId="0" fillId="0" borderId="28" xfId="0" applyBorder="1"/>
    <xf numFmtId="0" fontId="0" fillId="0" borderId="29" xfId="0" applyBorder="1"/>
    <xf numFmtId="0" fontId="7" fillId="0" borderId="30" xfId="0" applyFont="1" applyBorder="1" applyAlignment="1">
      <alignment horizontal="center"/>
    </xf>
    <xf numFmtId="164" fontId="8" fillId="3" borderId="31" xfId="1" applyFont="1" applyFill="1" applyBorder="1" applyAlignment="1" applyProtection="1">
      <alignment horizontal="left"/>
      <protection locked="0"/>
    </xf>
    <xf numFmtId="0" fontId="9" fillId="0" borderId="32" xfId="0" applyFont="1" applyBorder="1" applyAlignment="1">
      <alignment horizontal="center"/>
    </xf>
    <xf numFmtId="164" fontId="4" fillId="3" borderId="33" xfId="1" applyFont="1" applyFill="1" applyBorder="1" applyAlignment="1" applyProtection="1">
      <alignment horizontal="left"/>
      <protection locked="0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164" fontId="4" fillId="3" borderId="37" xfId="1" applyFont="1" applyFill="1" applyBorder="1" applyAlignment="1" applyProtection="1">
      <alignment horizontal="left"/>
      <protection locked="0"/>
    </xf>
    <xf numFmtId="0" fontId="10" fillId="0" borderId="28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8" xfId="0" applyBorder="1" applyProtection="1"/>
    <xf numFmtId="0" fontId="12" fillId="4" borderId="40" xfId="0" applyFont="1" applyFill="1" applyBorder="1" applyAlignment="1">
      <alignment horizontal="center"/>
    </xf>
    <xf numFmtId="0" fontId="9" fillId="0" borderId="28" xfId="0" applyFont="1" applyBorder="1" applyProtection="1"/>
    <xf numFmtId="0" fontId="13" fillId="0" borderId="28" xfId="0" applyFont="1" applyBorder="1" applyProtection="1"/>
    <xf numFmtId="0" fontId="9" fillId="0" borderId="41" xfId="0" applyFont="1" applyBorder="1" applyAlignment="1" applyProtection="1">
      <alignment horizontal="left"/>
    </xf>
    <xf numFmtId="0" fontId="0" fillId="0" borderId="28" xfId="0" applyFont="1" applyBorder="1" applyAlignment="1">
      <alignment horizontal="center"/>
    </xf>
    <xf numFmtId="0" fontId="14" fillId="4" borderId="42" xfId="0" applyFont="1" applyFill="1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9" xfId="0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2" borderId="21" xfId="0" quotePrefix="1" applyNumberFormat="1" applyFill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left"/>
    </xf>
    <xf numFmtId="0" fontId="9" fillId="0" borderId="41" xfId="0" applyFont="1" applyBorder="1" applyAlignment="1" applyProtection="1">
      <alignment horizontal="left"/>
    </xf>
    <xf numFmtId="0" fontId="0" fillId="0" borderId="2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4" borderId="42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9" fillId="0" borderId="15" xfId="0" applyFont="1" applyBorder="1" applyAlignment="1" applyProtection="1">
      <alignment horizontal="left"/>
    </xf>
    <xf numFmtId="164" fontId="4" fillId="3" borderId="4" xfId="1" applyFont="1" applyFill="1" applyBorder="1" applyAlignment="1" applyProtection="1">
      <alignment horizontal="left"/>
      <protection locked="0"/>
    </xf>
    <xf numFmtId="164" fontId="4" fillId="3" borderId="33" xfId="1" applyFont="1" applyFill="1" applyBorder="1" applyAlignment="1" applyProtection="1">
      <alignment horizontal="left"/>
      <protection locked="0"/>
    </xf>
    <xf numFmtId="164" fontId="4" fillId="3" borderId="7" xfId="1" applyFont="1" applyFill="1" applyBorder="1" applyAlignment="1" applyProtection="1">
      <alignment horizontal="left"/>
      <protection locked="0"/>
    </xf>
    <xf numFmtId="164" fontId="4" fillId="3" borderId="37" xfId="1" applyFont="1" applyFill="1" applyBorder="1" applyAlignment="1" applyProtection="1">
      <alignment horizontal="left"/>
      <protection locked="0"/>
    </xf>
    <xf numFmtId="0" fontId="0" fillId="0" borderId="8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14" fontId="4" fillId="3" borderId="25" xfId="1" applyNumberFormat="1" applyFont="1" applyFill="1" applyBorder="1" applyAlignment="1" applyProtection="1">
      <alignment horizontal="left"/>
      <protection locked="0"/>
    </xf>
    <xf numFmtId="14" fontId="4" fillId="3" borderId="26" xfId="1" applyNumberFormat="1" applyFont="1" applyFill="1" applyBorder="1" applyAlignment="1" applyProtection="1">
      <alignment horizontal="left"/>
      <protection locked="0"/>
    </xf>
    <xf numFmtId="164" fontId="8" fillId="3" borderId="2" xfId="1" applyFont="1" applyFill="1" applyBorder="1" applyAlignment="1" applyProtection="1">
      <alignment horizontal="left"/>
      <protection locked="0"/>
    </xf>
    <xf numFmtId="164" fontId="8" fillId="3" borderId="31" xfId="1" applyFont="1" applyFill="1" applyBorder="1" applyAlignment="1" applyProtection="1">
      <alignment horizontal="left"/>
      <protection locked="0"/>
    </xf>
    <xf numFmtId="165" fontId="4" fillId="3" borderId="25" xfId="1" applyNumberFormat="1" applyFont="1" applyFill="1" applyBorder="1" applyAlignment="1" applyProtection="1">
      <alignment horizontal="left"/>
      <protection locked="0"/>
    </xf>
    <xf numFmtId="165" fontId="4" fillId="3" borderId="26" xfId="1" applyNumberFormat="1" applyFont="1" applyFill="1" applyBorder="1" applyAlignment="1" applyProtection="1">
      <alignment horizontal="left"/>
      <protection locked="0"/>
    </xf>
  </cellXfs>
  <cellStyles count="2">
    <cellStyle name="Normaali" xfId="0" builtinId="0"/>
    <cellStyle name="Normaali_LohkoKaavio_4-5_makro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</xdr:row>
      <xdr:rowOff>38100</xdr:rowOff>
    </xdr:from>
    <xdr:to>
      <xdr:col>1</xdr:col>
      <xdr:colOff>533400</xdr:colOff>
      <xdr:row>3</xdr:row>
      <xdr:rowOff>121920</xdr:rowOff>
    </xdr:to>
    <xdr:pic>
      <xdr:nvPicPr>
        <xdr:cNvPr id="1028" name="Picture 1">
          <a:extLst>
            <a:ext uri="{FF2B5EF4-FFF2-40B4-BE49-F238E27FC236}">
              <a16:creationId xmlns:a16="http://schemas.microsoft.com/office/drawing/2014/main" xmlns="" id="{B0ED3654-15E9-FD23-8EFC-AF01A4F35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9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</xdr:row>
      <xdr:rowOff>38100</xdr:rowOff>
    </xdr:from>
    <xdr:to>
      <xdr:col>1</xdr:col>
      <xdr:colOff>533400</xdr:colOff>
      <xdr:row>3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E17696B-8E0D-41A6-9B82-276C28165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9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25</xdr:row>
      <xdr:rowOff>38100</xdr:rowOff>
    </xdr:from>
    <xdr:to>
      <xdr:col>1</xdr:col>
      <xdr:colOff>533400</xdr:colOff>
      <xdr:row>27</xdr:row>
      <xdr:rowOff>121920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9304E6F1-3DAC-4B9C-87EE-4629DFC50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9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49</xdr:row>
      <xdr:rowOff>38100</xdr:rowOff>
    </xdr:from>
    <xdr:to>
      <xdr:col>1</xdr:col>
      <xdr:colOff>533400</xdr:colOff>
      <xdr:row>51</xdr:row>
      <xdr:rowOff>121920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E3E047C7-24B8-4EF3-8D57-5E753F327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9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73</xdr:row>
      <xdr:rowOff>38100</xdr:rowOff>
    </xdr:from>
    <xdr:to>
      <xdr:col>1</xdr:col>
      <xdr:colOff>533400</xdr:colOff>
      <xdr:row>75</xdr:row>
      <xdr:rowOff>121920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4702D7C6-1703-4EAF-972D-B1D68EA45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9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97</xdr:row>
      <xdr:rowOff>38100</xdr:rowOff>
    </xdr:from>
    <xdr:to>
      <xdr:col>1</xdr:col>
      <xdr:colOff>533400</xdr:colOff>
      <xdr:row>99</xdr:row>
      <xdr:rowOff>121920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7D0A0F52-7B45-43B7-A774-B0EFBC595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9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121</xdr:row>
      <xdr:rowOff>38100</xdr:rowOff>
    </xdr:from>
    <xdr:to>
      <xdr:col>1</xdr:col>
      <xdr:colOff>533400</xdr:colOff>
      <xdr:row>123</xdr:row>
      <xdr:rowOff>121920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xmlns="" id="{412A0110-C9DE-44B0-B758-43C32FCD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9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145</xdr:row>
      <xdr:rowOff>38100</xdr:rowOff>
    </xdr:from>
    <xdr:to>
      <xdr:col>1</xdr:col>
      <xdr:colOff>533400</xdr:colOff>
      <xdr:row>147</xdr:row>
      <xdr:rowOff>121920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xmlns="" id="{FC5A3E1F-69EF-4F71-94BB-0967DE579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9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</xdr:row>
      <xdr:rowOff>38100</xdr:rowOff>
    </xdr:from>
    <xdr:to>
      <xdr:col>1</xdr:col>
      <xdr:colOff>533400</xdr:colOff>
      <xdr:row>3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AC59C26-FAB2-4837-BF28-73B2A1363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2098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25</xdr:row>
      <xdr:rowOff>38100</xdr:rowOff>
    </xdr:from>
    <xdr:to>
      <xdr:col>1</xdr:col>
      <xdr:colOff>533400</xdr:colOff>
      <xdr:row>27</xdr:row>
      <xdr:rowOff>121920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D417A642-64E8-4B35-93EE-F2235B5F3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481584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49</xdr:row>
      <xdr:rowOff>38100</xdr:rowOff>
    </xdr:from>
    <xdr:to>
      <xdr:col>1</xdr:col>
      <xdr:colOff>533400</xdr:colOff>
      <xdr:row>51</xdr:row>
      <xdr:rowOff>121920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DCAFDB5C-4F9E-4BFE-8190-2D81377E6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941070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73</xdr:row>
      <xdr:rowOff>38100</xdr:rowOff>
    </xdr:from>
    <xdr:to>
      <xdr:col>1</xdr:col>
      <xdr:colOff>533400</xdr:colOff>
      <xdr:row>75</xdr:row>
      <xdr:rowOff>121920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F85CB09F-FE4C-4332-B3BA-7B9FBC913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1400556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97</xdr:row>
      <xdr:rowOff>38100</xdr:rowOff>
    </xdr:from>
    <xdr:to>
      <xdr:col>1</xdr:col>
      <xdr:colOff>533400</xdr:colOff>
      <xdr:row>99</xdr:row>
      <xdr:rowOff>121920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D5E13E05-11DF-49D3-9DB2-07CDCFB3A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186004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121</xdr:row>
      <xdr:rowOff>38100</xdr:rowOff>
    </xdr:from>
    <xdr:to>
      <xdr:col>1</xdr:col>
      <xdr:colOff>533400</xdr:colOff>
      <xdr:row>123</xdr:row>
      <xdr:rowOff>121920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xmlns="" id="{36CA309E-2726-4FEA-B48D-A036946E2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319528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145</xdr:row>
      <xdr:rowOff>38100</xdr:rowOff>
    </xdr:from>
    <xdr:to>
      <xdr:col>1</xdr:col>
      <xdr:colOff>533400</xdr:colOff>
      <xdr:row>147</xdr:row>
      <xdr:rowOff>121920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xmlns="" id="{94E89DB0-FA81-4945-8B4A-ADFA13D3D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779014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121</xdr:row>
      <xdr:rowOff>38100</xdr:rowOff>
    </xdr:from>
    <xdr:to>
      <xdr:col>1</xdr:col>
      <xdr:colOff>533400</xdr:colOff>
      <xdr:row>123</xdr:row>
      <xdr:rowOff>121920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3B8BF5E2-2AD7-45EE-865E-9A4748FE4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2098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</xdr:row>
      <xdr:rowOff>38100</xdr:rowOff>
    </xdr:from>
    <xdr:to>
      <xdr:col>1</xdr:col>
      <xdr:colOff>533400</xdr:colOff>
      <xdr:row>3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DD29305-CF5B-4B71-AA20-6997A267E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2098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25</xdr:row>
      <xdr:rowOff>38100</xdr:rowOff>
    </xdr:from>
    <xdr:to>
      <xdr:col>1</xdr:col>
      <xdr:colOff>533400</xdr:colOff>
      <xdr:row>27</xdr:row>
      <xdr:rowOff>121920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7A7AE578-B72A-4049-A74E-50C56621B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481584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49</xdr:row>
      <xdr:rowOff>38100</xdr:rowOff>
    </xdr:from>
    <xdr:to>
      <xdr:col>1</xdr:col>
      <xdr:colOff>533400</xdr:colOff>
      <xdr:row>51</xdr:row>
      <xdr:rowOff>121920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3BF3114-5AE9-4F71-B1EA-3BDFF76F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941070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73</xdr:row>
      <xdr:rowOff>38100</xdr:rowOff>
    </xdr:from>
    <xdr:to>
      <xdr:col>1</xdr:col>
      <xdr:colOff>533400</xdr:colOff>
      <xdr:row>75</xdr:row>
      <xdr:rowOff>121920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8049BDAA-155B-4E9B-865C-8AD74A02E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1400556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97</xdr:row>
      <xdr:rowOff>38100</xdr:rowOff>
    </xdr:from>
    <xdr:to>
      <xdr:col>1</xdr:col>
      <xdr:colOff>533400</xdr:colOff>
      <xdr:row>99</xdr:row>
      <xdr:rowOff>121920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10993703-277D-41BD-BA71-AD37F8FDB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186004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121</xdr:row>
      <xdr:rowOff>38100</xdr:rowOff>
    </xdr:from>
    <xdr:to>
      <xdr:col>1</xdr:col>
      <xdr:colOff>533400</xdr:colOff>
      <xdr:row>123</xdr:row>
      <xdr:rowOff>121920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xmlns="" id="{17AF0A40-DE0C-455B-9992-DF41F4DA8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319528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</xdr:row>
      <xdr:rowOff>38100</xdr:rowOff>
    </xdr:from>
    <xdr:to>
      <xdr:col>1</xdr:col>
      <xdr:colOff>533400</xdr:colOff>
      <xdr:row>3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3A4C024-2F85-455C-AE15-66B923E70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2098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25</xdr:row>
      <xdr:rowOff>38100</xdr:rowOff>
    </xdr:from>
    <xdr:to>
      <xdr:col>1</xdr:col>
      <xdr:colOff>533400</xdr:colOff>
      <xdr:row>27</xdr:row>
      <xdr:rowOff>121920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E075E307-D18B-4EBB-B405-F0C5EAFFA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481584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49</xdr:row>
      <xdr:rowOff>38100</xdr:rowOff>
    </xdr:from>
    <xdr:to>
      <xdr:col>1</xdr:col>
      <xdr:colOff>533400</xdr:colOff>
      <xdr:row>51</xdr:row>
      <xdr:rowOff>121920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C011BA3D-5A6B-46C2-8A8F-9CB0D05B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941070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73</xdr:row>
      <xdr:rowOff>38100</xdr:rowOff>
    </xdr:from>
    <xdr:to>
      <xdr:col>1</xdr:col>
      <xdr:colOff>533400</xdr:colOff>
      <xdr:row>75</xdr:row>
      <xdr:rowOff>121920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3F93B99F-F4EC-4D90-A20E-DC659B6CF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1400556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97</xdr:row>
      <xdr:rowOff>38100</xdr:rowOff>
    </xdr:from>
    <xdr:to>
      <xdr:col>1</xdr:col>
      <xdr:colOff>533400</xdr:colOff>
      <xdr:row>99</xdr:row>
      <xdr:rowOff>121920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F9E349A2-150F-4003-9FD7-C30764B7E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186004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121</xdr:row>
      <xdr:rowOff>38100</xdr:rowOff>
    </xdr:from>
    <xdr:to>
      <xdr:col>1</xdr:col>
      <xdr:colOff>533400</xdr:colOff>
      <xdr:row>123</xdr:row>
      <xdr:rowOff>121920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xmlns="" id="{DD6DC974-9353-40EA-8724-9B43AC0C7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319528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145</xdr:row>
      <xdr:rowOff>38100</xdr:rowOff>
    </xdr:from>
    <xdr:to>
      <xdr:col>1</xdr:col>
      <xdr:colOff>533400</xdr:colOff>
      <xdr:row>147</xdr:row>
      <xdr:rowOff>121920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xmlns="" id="{BF8609A3-F092-4413-8F55-9EC6292AE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779014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169</xdr:row>
      <xdr:rowOff>38100</xdr:rowOff>
    </xdr:from>
    <xdr:to>
      <xdr:col>1</xdr:col>
      <xdr:colOff>533400</xdr:colOff>
      <xdr:row>171</xdr:row>
      <xdr:rowOff>121920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xmlns="" id="{19163649-9D53-4BDE-8CD9-0BD3117D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9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193</xdr:row>
      <xdr:rowOff>38100</xdr:rowOff>
    </xdr:from>
    <xdr:to>
      <xdr:col>1</xdr:col>
      <xdr:colOff>533400</xdr:colOff>
      <xdr:row>195</xdr:row>
      <xdr:rowOff>121920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xmlns="" id="{B26F19D7-1DE4-4728-9C4D-F6E09E84C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9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217</xdr:row>
      <xdr:rowOff>38100</xdr:rowOff>
    </xdr:from>
    <xdr:to>
      <xdr:col>1</xdr:col>
      <xdr:colOff>533400</xdr:colOff>
      <xdr:row>219</xdr:row>
      <xdr:rowOff>121920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xmlns="" id="{4B782009-E789-4B77-A277-A23232AC8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9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241</xdr:row>
      <xdr:rowOff>38100</xdr:rowOff>
    </xdr:from>
    <xdr:to>
      <xdr:col>1</xdr:col>
      <xdr:colOff>533400</xdr:colOff>
      <xdr:row>243</xdr:row>
      <xdr:rowOff>121920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xmlns="" id="{FF2C97D3-1083-448F-98F3-9E3EA0C3A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9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</xdr:row>
      <xdr:rowOff>38100</xdr:rowOff>
    </xdr:from>
    <xdr:to>
      <xdr:col>1</xdr:col>
      <xdr:colOff>533400</xdr:colOff>
      <xdr:row>3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5ACDF56-4936-44FE-ADA9-C493BE8A6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2098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25</xdr:row>
      <xdr:rowOff>38100</xdr:rowOff>
    </xdr:from>
    <xdr:to>
      <xdr:col>1</xdr:col>
      <xdr:colOff>533400</xdr:colOff>
      <xdr:row>27</xdr:row>
      <xdr:rowOff>121920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1737E7-D989-4EFF-9DF6-4D3F9D10D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481584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49</xdr:row>
      <xdr:rowOff>38100</xdr:rowOff>
    </xdr:from>
    <xdr:to>
      <xdr:col>1</xdr:col>
      <xdr:colOff>533400</xdr:colOff>
      <xdr:row>51</xdr:row>
      <xdr:rowOff>121920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120821AA-E0BA-4ADF-9760-226A1B06D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941070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</xdr:row>
      <xdr:rowOff>38100</xdr:rowOff>
    </xdr:from>
    <xdr:to>
      <xdr:col>1</xdr:col>
      <xdr:colOff>533400</xdr:colOff>
      <xdr:row>3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A8079B5-AC37-42E4-9389-897FCAD49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2098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1</xdr:row>
      <xdr:rowOff>38100</xdr:rowOff>
    </xdr:from>
    <xdr:to>
      <xdr:col>1</xdr:col>
      <xdr:colOff>533400</xdr:colOff>
      <xdr:row>3</xdr:row>
      <xdr:rowOff>121920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FE95EB6F-2B42-469D-A714-A6C63EFD3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2098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</xdr:row>
      <xdr:rowOff>38100</xdr:rowOff>
    </xdr:from>
    <xdr:to>
      <xdr:col>1</xdr:col>
      <xdr:colOff>533400</xdr:colOff>
      <xdr:row>3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0DBC819-1DA2-409A-B14A-83DE810E0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2098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1</xdr:row>
      <xdr:rowOff>38100</xdr:rowOff>
    </xdr:from>
    <xdr:to>
      <xdr:col>1</xdr:col>
      <xdr:colOff>533400</xdr:colOff>
      <xdr:row>3</xdr:row>
      <xdr:rowOff>121920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93260791-A8A4-4086-8353-F73D3BD9C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2098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1</xdr:row>
      <xdr:rowOff>38100</xdr:rowOff>
    </xdr:from>
    <xdr:to>
      <xdr:col>1</xdr:col>
      <xdr:colOff>533400</xdr:colOff>
      <xdr:row>3</xdr:row>
      <xdr:rowOff>121920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80C26605-F661-4859-BAF8-0D11BC841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2098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/>
  </sheetViews>
  <sheetFormatPr defaultColWidth="11.5703125" defaultRowHeight="15"/>
  <cols>
    <col min="1" max="1" width="1.5703125" customWidth="1"/>
    <col min="2" max="2" width="8.28515625" customWidth="1"/>
    <col min="3" max="3" width="17.28515625" customWidth="1"/>
    <col min="4" max="4" width="19" customWidth="1"/>
    <col min="5" max="5" width="5.85546875" customWidth="1"/>
    <col min="6" max="6" width="5.7109375" customWidth="1"/>
    <col min="7" max="7" width="4.85546875" customWidth="1"/>
    <col min="8" max="8" width="5.5703125" customWidth="1"/>
    <col min="9" max="9" width="5.42578125" customWidth="1"/>
    <col min="10" max="10" width="5.140625" customWidth="1"/>
    <col min="11" max="14" width="3.7109375" customWidth="1"/>
    <col min="15" max="253" width="9.140625" customWidth="1"/>
  </cols>
  <sheetData>
    <row r="1" spans="1:20" ht="6.75" customHeight="1"/>
    <row r="2" spans="1:20">
      <c r="A2" s="1"/>
      <c r="B2" s="51"/>
      <c r="C2" s="47"/>
      <c r="D2" s="47"/>
      <c r="E2" s="47"/>
      <c r="F2" s="52"/>
      <c r="G2" s="48" t="s">
        <v>0</v>
      </c>
      <c r="H2" s="49"/>
      <c r="I2" s="101"/>
      <c r="J2" s="101"/>
      <c r="K2" s="101"/>
      <c r="L2" s="101"/>
      <c r="M2" s="101"/>
      <c r="N2" s="102"/>
      <c r="O2" s="1"/>
    </row>
    <row r="3" spans="1:20">
      <c r="A3" s="1"/>
      <c r="B3" s="53"/>
      <c r="C3" s="2" t="s">
        <v>1</v>
      </c>
      <c r="D3" s="2"/>
      <c r="E3" s="1"/>
      <c r="F3" s="3"/>
      <c r="G3" s="48" t="s">
        <v>2</v>
      </c>
      <c r="H3" s="50"/>
      <c r="I3" s="101"/>
      <c r="J3" s="101"/>
      <c r="K3" s="101"/>
      <c r="L3" s="101"/>
      <c r="M3" s="101"/>
      <c r="N3" s="102"/>
      <c r="O3" s="1"/>
    </row>
    <row r="4" spans="1:20" ht="15.75">
      <c r="A4" s="1"/>
      <c r="B4" s="53"/>
      <c r="C4" s="5" t="s">
        <v>3</v>
      </c>
      <c r="D4" s="5"/>
      <c r="E4" s="1"/>
      <c r="F4" s="3"/>
      <c r="G4" s="48" t="s">
        <v>4</v>
      </c>
      <c r="H4" s="50"/>
      <c r="I4" s="101"/>
      <c r="J4" s="101"/>
      <c r="K4" s="101"/>
      <c r="L4" s="101"/>
      <c r="M4" s="101"/>
      <c r="N4" s="102"/>
      <c r="O4" s="1"/>
    </row>
    <row r="5" spans="1:20" ht="15.75">
      <c r="A5" s="1"/>
      <c r="B5" s="53"/>
      <c r="C5" s="1" t="s">
        <v>5</v>
      </c>
      <c r="D5" s="5"/>
      <c r="E5" s="1"/>
      <c r="F5" s="3"/>
      <c r="G5" s="48" t="s">
        <v>6</v>
      </c>
      <c r="H5" s="50"/>
      <c r="I5" s="101"/>
      <c r="J5" s="101"/>
      <c r="K5" s="101"/>
      <c r="L5" s="101"/>
      <c r="M5" s="101"/>
      <c r="N5" s="102"/>
      <c r="O5" s="1"/>
      <c r="R5" s="4"/>
      <c r="S5" s="4"/>
      <c r="T5" s="4"/>
    </row>
    <row r="6" spans="1:20">
      <c r="A6" s="1"/>
      <c r="B6" s="5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4"/>
      <c r="O6" s="1"/>
      <c r="R6" s="4"/>
      <c r="S6" s="4"/>
      <c r="T6" s="4"/>
    </row>
    <row r="7" spans="1:20">
      <c r="A7" s="1"/>
      <c r="B7" s="55" t="s">
        <v>7</v>
      </c>
      <c r="C7" s="103"/>
      <c r="D7" s="103"/>
      <c r="E7" s="7"/>
      <c r="F7" s="6" t="s">
        <v>8</v>
      </c>
      <c r="G7" s="103"/>
      <c r="H7" s="103"/>
      <c r="I7" s="103"/>
      <c r="J7" s="103"/>
      <c r="K7" s="103"/>
      <c r="L7" s="103"/>
      <c r="M7" s="103"/>
      <c r="N7" s="104"/>
      <c r="O7" s="1"/>
    </row>
    <row r="8" spans="1:20">
      <c r="A8" s="1"/>
      <c r="B8" s="57" t="s">
        <v>9</v>
      </c>
      <c r="C8" s="93"/>
      <c r="D8" s="93"/>
      <c r="E8" s="9"/>
      <c r="F8" s="8" t="s">
        <v>10</v>
      </c>
      <c r="G8" s="93"/>
      <c r="H8" s="93"/>
      <c r="I8" s="93"/>
      <c r="J8" s="93"/>
      <c r="K8" s="93"/>
      <c r="L8" s="93"/>
      <c r="M8" s="93"/>
      <c r="N8" s="94"/>
      <c r="O8" s="1"/>
    </row>
    <row r="9" spans="1:20">
      <c r="A9" s="1"/>
      <c r="B9" s="57" t="s">
        <v>11</v>
      </c>
      <c r="C9" s="93"/>
      <c r="D9" s="93"/>
      <c r="E9" s="9"/>
      <c r="F9" s="8" t="s">
        <v>12</v>
      </c>
      <c r="G9" s="93"/>
      <c r="H9" s="93"/>
      <c r="I9" s="93"/>
      <c r="J9" s="93"/>
      <c r="K9" s="93"/>
      <c r="L9" s="93"/>
      <c r="M9" s="93"/>
      <c r="N9" s="94"/>
      <c r="O9" s="1"/>
    </row>
    <row r="10" spans="1:20">
      <c r="A10" s="1"/>
      <c r="B10" s="98" t="s">
        <v>13</v>
      </c>
      <c r="C10" s="99"/>
      <c r="D10" s="99"/>
      <c r="E10" s="10"/>
      <c r="F10" s="99" t="s">
        <v>13</v>
      </c>
      <c r="G10" s="99"/>
      <c r="H10" s="99"/>
      <c r="I10" s="99"/>
      <c r="J10" s="99"/>
      <c r="K10" s="99"/>
      <c r="L10" s="99"/>
      <c r="M10" s="99"/>
      <c r="N10" s="100"/>
      <c r="O10" s="1"/>
    </row>
    <row r="11" spans="1:20">
      <c r="A11" s="1"/>
      <c r="B11" s="61" t="s">
        <v>14</v>
      </c>
      <c r="C11" s="93"/>
      <c r="D11" s="93"/>
      <c r="E11" s="9"/>
      <c r="F11" s="11" t="s">
        <v>14</v>
      </c>
      <c r="G11" s="93"/>
      <c r="H11" s="93"/>
      <c r="I11" s="93"/>
      <c r="J11" s="93"/>
      <c r="K11" s="93"/>
      <c r="L11" s="93"/>
      <c r="M11" s="93"/>
      <c r="N11" s="94"/>
      <c r="O11" s="1"/>
    </row>
    <row r="12" spans="1:20">
      <c r="A12" s="1"/>
      <c r="B12" s="62" t="s">
        <v>14</v>
      </c>
      <c r="C12" s="95"/>
      <c r="D12" s="95"/>
      <c r="E12" s="13"/>
      <c r="F12" s="12" t="s">
        <v>14</v>
      </c>
      <c r="G12" s="95"/>
      <c r="H12" s="95"/>
      <c r="I12" s="95"/>
      <c r="J12" s="95"/>
      <c r="K12" s="95"/>
      <c r="L12" s="95"/>
      <c r="M12" s="95"/>
      <c r="N12" s="96"/>
      <c r="O12" s="1"/>
    </row>
    <row r="13" spans="1:20">
      <c r="A13" s="1"/>
      <c r="B13" s="5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54"/>
      <c r="O13" s="1"/>
    </row>
    <row r="14" spans="1:20">
      <c r="A14" s="1"/>
      <c r="B14" s="64" t="s">
        <v>15</v>
      </c>
      <c r="C14" s="1"/>
      <c r="D14" s="1"/>
      <c r="E14" s="1"/>
      <c r="F14" s="14">
        <v>1</v>
      </c>
      <c r="G14" s="14">
        <v>2</v>
      </c>
      <c r="H14" s="14">
        <v>3</v>
      </c>
      <c r="I14" s="14">
        <v>4</v>
      </c>
      <c r="J14" s="14">
        <v>5</v>
      </c>
      <c r="K14" s="97" t="s">
        <v>16</v>
      </c>
      <c r="L14" s="97"/>
      <c r="M14" s="14" t="s">
        <v>17</v>
      </c>
      <c r="N14" s="65" t="s">
        <v>18</v>
      </c>
      <c r="O14" s="1"/>
    </row>
    <row r="15" spans="1:20">
      <c r="A15" s="1"/>
      <c r="B15" s="66" t="s">
        <v>19</v>
      </c>
      <c r="C15" s="91" t="str">
        <f>IF(C8&gt;"",C8&amp;" - "&amp;G8,"")</f>
        <v/>
      </c>
      <c r="D15" s="91"/>
      <c r="E15" s="42"/>
      <c r="F15" s="46"/>
      <c r="G15" s="46"/>
      <c r="H15" s="46"/>
      <c r="I15" s="46"/>
      <c r="J15" s="44"/>
      <c r="K15" s="16" t="str">
        <f>IF(ISBLANK(F15),"",COUNTIF(F15:J15,"&gt;=0"))</f>
        <v/>
      </c>
      <c r="L15" s="17" t="str">
        <f>IF(ISBLANK(F15),"",IF(LEFT(F15)="-",1,0)+IF(LEFT(G15)="-",1,0)+IF(LEFT(H15)="-",1,0)+IF(LEFT(I15)="-",1,0)+IF(LEFT(J15)="-",1,0))</f>
        <v/>
      </c>
      <c r="M15" s="18" t="str">
        <f t="shared" ref="M15:N19" si="0">IF(K15=3,1,"")</f>
        <v/>
      </c>
      <c r="N15" s="67" t="str">
        <f t="shared" si="0"/>
        <v/>
      </c>
      <c r="O15" s="1"/>
    </row>
    <row r="16" spans="1:20">
      <c r="A16" s="1"/>
      <c r="B16" s="66" t="s">
        <v>20</v>
      </c>
      <c r="C16" s="91" t="str">
        <f>IF(C9&gt;"",C9&amp;" - "&amp;G9,"")</f>
        <v/>
      </c>
      <c r="D16" s="91"/>
      <c r="E16" s="42"/>
      <c r="F16" s="46"/>
      <c r="G16" s="46"/>
      <c r="H16" s="46"/>
      <c r="I16" s="46"/>
      <c r="J16" s="45"/>
      <c r="K16" s="19" t="str">
        <f>IF(ISBLANK(F16),"",COUNTIF(F16:J16,"&gt;=0"))</f>
        <v/>
      </c>
      <c r="L16" s="20" t="str">
        <f>IF(ISBLANK(F16),"",IF(LEFT(F16)="-",1,0)+IF(LEFT(G16)="-",1,0)+IF(LEFT(H16)="-",1,0)+IF(LEFT(I16)="-",1,0)+IF(LEFT(J16)="-",1,0))</f>
        <v/>
      </c>
      <c r="M16" s="21" t="str">
        <f t="shared" si="0"/>
        <v/>
      </c>
      <c r="N16" s="68" t="str">
        <f t="shared" si="0"/>
        <v/>
      </c>
      <c r="O16" s="1"/>
    </row>
    <row r="17" spans="1:15">
      <c r="A17" s="1"/>
      <c r="B17" s="69" t="s">
        <v>21</v>
      </c>
      <c r="C17" s="15" t="str">
        <f>IF(C11&gt;"",C11&amp;" / "&amp;C12,"")</f>
        <v/>
      </c>
      <c r="D17" s="15" t="str">
        <f>IF(G11&gt;"",G11&amp;" / "&amp;G12,"")</f>
        <v/>
      </c>
      <c r="E17" s="43"/>
      <c r="F17" s="46"/>
      <c r="G17" s="46"/>
      <c r="H17" s="46"/>
      <c r="I17" s="46"/>
      <c r="J17" s="45"/>
      <c r="K17" s="19" t="str">
        <f>IF(ISBLANK(F17),"",COUNTIF(F17:J17,"&gt;=0"))</f>
        <v/>
      </c>
      <c r="L17" s="20" t="str">
        <f>IF(ISBLANK(F17),"",IF(LEFT(F17)="-",1,0)+IF(LEFT(G17)="-",1,0)+IF(LEFT(H17)="-",1,0)+IF(LEFT(I17)="-",1,0)+IF(LEFT(J17)="-",1,0))</f>
        <v/>
      </c>
      <c r="M17" s="21" t="str">
        <f t="shared" si="0"/>
        <v/>
      </c>
      <c r="N17" s="68" t="str">
        <f t="shared" si="0"/>
        <v/>
      </c>
      <c r="O17" s="1"/>
    </row>
    <row r="18" spans="1:15">
      <c r="A18" s="1"/>
      <c r="B18" s="66" t="s">
        <v>22</v>
      </c>
      <c r="C18" s="91" t="str">
        <f>IF(C8&gt;"",C8&amp;" - "&amp;G9,"")</f>
        <v/>
      </c>
      <c r="D18" s="91"/>
      <c r="E18" s="42"/>
      <c r="F18" s="46"/>
      <c r="G18" s="46"/>
      <c r="H18" s="46"/>
      <c r="I18" s="46"/>
      <c r="J18" s="45"/>
      <c r="K18" s="19" t="str">
        <f>IF(ISBLANK(F18),"",COUNTIF(F18:J18,"&gt;=0"))</f>
        <v/>
      </c>
      <c r="L18" s="20" t="str">
        <f>IF(ISBLANK(F18),"",IF(LEFT(F18)="-",1,0)+IF(LEFT(G18)="-",1,0)+IF(LEFT(H18)="-",1,0)+IF(LEFT(I18)="-",1,0)+IF(LEFT(J18)="-",1,0))</f>
        <v/>
      </c>
      <c r="M18" s="21" t="str">
        <f t="shared" si="0"/>
        <v/>
      </c>
      <c r="N18" s="68" t="str">
        <f t="shared" si="0"/>
        <v/>
      </c>
      <c r="O18" s="1"/>
    </row>
    <row r="19" spans="1:15">
      <c r="A19" s="1"/>
      <c r="B19" s="66" t="s">
        <v>23</v>
      </c>
      <c r="C19" s="91" t="str">
        <f>IF(C9&gt;"",C9&amp;" - "&amp;G8,"")</f>
        <v/>
      </c>
      <c r="D19" s="91"/>
      <c r="E19" s="42"/>
      <c r="F19" s="46"/>
      <c r="G19" s="46"/>
      <c r="H19" s="46"/>
      <c r="I19" s="46"/>
      <c r="J19" s="45"/>
      <c r="K19" s="22" t="str">
        <f>IF(ISBLANK(F19),"",COUNTIF(F19:J19,"&gt;=0"))</f>
        <v/>
      </c>
      <c r="L19" s="23" t="str">
        <f>IF(ISBLANK(F19),"",IF(LEFT(F19)="-",1,0)+IF(LEFT(G19)="-",1,0)+IF(LEFT(H19)="-",1,0)+IF(LEFT(I19)="-",1,0)+IF(LEFT(J19)="-",1,0))</f>
        <v/>
      </c>
      <c r="M19" s="24" t="str">
        <f t="shared" si="0"/>
        <v/>
      </c>
      <c r="N19" s="70" t="str">
        <f t="shared" si="0"/>
        <v/>
      </c>
      <c r="O19" s="1"/>
    </row>
    <row r="20" spans="1:15" ht="18.75">
      <c r="A20" s="1"/>
      <c r="B20" s="71"/>
      <c r="C20" s="25"/>
      <c r="D20" s="25"/>
      <c r="E20" s="25"/>
      <c r="F20" s="26"/>
      <c r="G20" s="26"/>
      <c r="H20" s="27"/>
      <c r="I20" s="92" t="s">
        <v>24</v>
      </c>
      <c r="J20" s="92"/>
      <c r="K20" s="28">
        <f>COUNTIF(K15:K19,"=3")</f>
        <v>0</v>
      </c>
      <c r="L20" s="29">
        <f>COUNTIF(L15:L19,"=3")</f>
        <v>0</v>
      </c>
      <c r="M20" s="40">
        <f>SUM(M15:M19)</f>
        <v>0</v>
      </c>
      <c r="N20" s="72">
        <f>SUM(N15:N19)</f>
        <v>0</v>
      </c>
      <c r="O20" s="1"/>
    </row>
    <row r="21" spans="1:15">
      <c r="A21" s="1"/>
      <c r="B21" s="73" t="s">
        <v>25</v>
      </c>
      <c r="C21" s="25"/>
      <c r="D21" s="25"/>
      <c r="E21" s="25"/>
      <c r="F21" s="25"/>
      <c r="G21" s="25"/>
      <c r="H21" s="25"/>
      <c r="I21" s="25"/>
      <c r="J21" s="25"/>
      <c r="K21" s="1"/>
      <c r="L21" s="1"/>
      <c r="M21" s="1"/>
      <c r="N21" s="54"/>
      <c r="O21" s="1"/>
    </row>
    <row r="22" spans="1:15">
      <c r="A22" s="1"/>
      <c r="B22" s="74" t="s">
        <v>26</v>
      </c>
      <c r="C22" s="32"/>
      <c r="D22" s="31" t="s">
        <v>27</v>
      </c>
      <c r="E22" s="32"/>
      <c r="F22" s="31" t="s">
        <v>28</v>
      </c>
      <c r="G22" s="31"/>
      <c r="H22" s="30"/>
      <c r="I22" s="1"/>
      <c r="J22" s="85" t="s">
        <v>29</v>
      </c>
      <c r="K22" s="85"/>
      <c r="L22" s="85"/>
      <c r="M22" s="85"/>
      <c r="N22" s="86"/>
      <c r="O22" s="1"/>
    </row>
    <row r="23" spans="1:15" ht="21">
      <c r="A23" s="1"/>
      <c r="B23" s="87"/>
      <c r="C23" s="88"/>
      <c r="D23" s="88"/>
      <c r="E23" s="33"/>
      <c r="F23" s="88"/>
      <c r="G23" s="88"/>
      <c r="H23" s="88"/>
      <c r="I23" s="88"/>
      <c r="J23" s="89" t="str">
        <f>IF(M20=3,C7,IF(N20=3,G7,""))</f>
        <v/>
      </c>
      <c r="K23" s="89"/>
      <c r="L23" s="89"/>
      <c r="M23" s="89"/>
      <c r="N23" s="90"/>
      <c r="O23" s="1"/>
    </row>
    <row r="24" spans="1:15" ht="6" customHeight="1">
      <c r="A24" s="1"/>
      <c r="B24" s="78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80"/>
      <c r="O24" s="1"/>
    </row>
    <row r="25" spans="1:15" ht="8.25" customHeight="1"/>
  </sheetData>
  <sheetProtection selectLockedCells="1" selectUnlockedCells="1"/>
  <mergeCells count="26">
    <mergeCell ref="I2:N2"/>
    <mergeCell ref="I3:N3"/>
    <mergeCell ref="I4:N4"/>
    <mergeCell ref="I5:N5"/>
    <mergeCell ref="C7:D7"/>
    <mergeCell ref="G7:N7"/>
    <mergeCell ref="C8:D8"/>
    <mergeCell ref="G8:N8"/>
    <mergeCell ref="C9:D9"/>
    <mergeCell ref="G9:N9"/>
    <mergeCell ref="B10:D10"/>
    <mergeCell ref="F10:N10"/>
    <mergeCell ref="C11:D11"/>
    <mergeCell ref="G11:N11"/>
    <mergeCell ref="C12:D12"/>
    <mergeCell ref="G12:N12"/>
    <mergeCell ref="K14:L14"/>
    <mergeCell ref="J22:N22"/>
    <mergeCell ref="B23:D23"/>
    <mergeCell ref="F23:I23"/>
    <mergeCell ref="J23:N23"/>
    <mergeCell ref="C15:D15"/>
    <mergeCell ref="C16:D16"/>
    <mergeCell ref="C18:D18"/>
    <mergeCell ref="C19:D19"/>
    <mergeCell ref="I20:J20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8"/>
  <sheetViews>
    <sheetView tabSelected="1" topLeftCell="A92" workbookViewId="0">
      <selection activeCell="C105" sqref="C105:D105"/>
    </sheetView>
  </sheetViews>
  <sheetFormatPr defaultRowHeight="15"/>
  <sheetData>
    <row r="2" spans="1:14">
      <c r="A2" s="1"/>
      <c r="B2" s="51"/>
      <c r="C2" s="47"/>
      <c r="D2" s="47"/>
      <c r="E2" s="47"/>
      <c r="F2" s="52"/>
      <c r="G2" s="48" t="s">
        <v>0</v>
      </c>
      <c r="H2" s="49"/>
      <c r="I2" s="101" t="s">
        <v>134</v>
      </c>
      <c r="J2" s="101"/>
      <c r="K2" s="101"/>
      <c r="L2" s="101"/>
      <c r="M2" s="101"/>
      <c r="N2" s="102"/>
    </row>
    <row r="3" spans="1:14">
      <c r="A3" s="1"/>
      <c r="B3" s="53"/>
      <c r="C3" s="2" t="s">
        <v>1</v>
      </c>
      <c r="D3" s="2"/>
      <c r="E3" s="1"/>
      <c r="F3" s="3"/>
      <c r="G3" s="48" t="s">
        <v>2</v>
      </c>
      <c r="H3" s="50"/>
      <c r="I3" s="101" t="s">
        <v>35</v>
      </c>
      <c r="J3" s="101"/>
      <c r="K3" s="101"/>
      <c r="L3" s="101"/>
      <c r="M3" s="101"/>
      <c r="N3" s="102"/>
    </row>
    <row r="4" spans="1:14" ht="15.75">
      <c r="A4" s="1"/>
      <c r="B4" s="53"/>
      <c r="C4" s="5" t="s">
        <v>3</v>
      </c>
      <c r="D4" s="5"/>
      <c r="E4" s="1"/>
      <c r="F4" s="3"/>
      <c r="G4" s="48" t="s">
        <v>4</v>
      </c>
      <c r="H4" s="50"/>
      <c r="I4" s="101" t="s">
        <v>135</v>
      </c>
      <c r="J4" s="101"/>
      <c r="K4" s="101"/>
      <c r="L4" s="101"/>
      <c r="M4" s="101"/>
      <c r="N4" s="102"/>
    </row>
    <row r="5" spans="1:14" ht="15.75">
      <c r="A5" s="1"/>
      <c r="B5" s="53"/>
      <c r="C5" s="1" t="s">
        <v>5</v>
      </c>
      <c r="D5" s="5"/>
      <c r="E5" s="1"/>
      <c r="F5" s="3"/>
      <c r="G5" s="48" t="s">
        <v>6</v>
      </c>
      <c r="H5" s="50"/>
      <c r="I5" s="105">
        <v>44877</v>
      </c>
      <c r="J5" s="105"/>
      <c r="K5" s="105"/>
      <c r="L5" s="105"/>
      <c r="M5" s="105"/>
      <c r="N5" s="106"/>
    </row>
    <row r="6" spans="1:14" ht="15.75" thickBot="1">
      <c r="A6" s="1"/>
      <c r="B6" s="5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4"/>
    </row>
    <row r="7" spans="1:14">
      <c r="A7" s="1"/>
      <c r="B7" s="55" t="s">
        <v>7</v>
      </c>
      <c r="C7" s="103" t="s">
        <v>35</v>
      </c>
      <c r="D7" s="103"/>
      <c r="E7" s="7"/>
      <c r="F7" s="6" t="s">
        <v>8</v>
      </c>
      <c r="G7" s="103" t="s">
        <v>38</v>
      </c>
      <c r="H7" s="103"/>
      <c r="I7" s="103"/>
      <c r="J7" s="103"/>
      <c r="K7" s="103"/>
      <c r="L7" s="103"/>
      <c r="M7" s="103"/>
      <c r="N7" s="104"/>
    </row>
    <row r="8" spans="1:14">
      <c r="A8" s="1"/>
      <c r="B8" s="57" t="s">
        <v>9</v>
      </c>
      <c r="C8" s="93" t="s">
        <v>36</v>
      </c>
      <c r="D8" s="93"/>
      <c r="E8" s="9"/>
      <c r="F8" s="8" t="s">
        <v>10</v>
      </c>
      <c r="G8" s="93" t="s">
        <v>39</v>
      </c>
      <c r="H8" s="93"/>
      <c r="I8" s="93"/>
      <c r="J8" s="93"/>
      <c r="K8" s="93"/>
      <c r="L8" s="93"/>
      <c r="M8" s="93"/>
      <c r="N8" s="94"/>
    </row>
    <row r="9" spans="1:14">
      <c r="A9" s="1"/>
      <c r="B9" s="57" t="s">
        <v>11</v>
      </c>
      <c r="C9" s="93" t="s">
        <v>37</v>
      </c>
      <c r="D9" s="93"/>
      <c r="E9" s="9"/>
      <c r="F9" s="8" t="s">
        <v>12</v>
      </c>
      <c r="G9" s="93" t="s">
        <v>40</v>
      </c>
      <c r="H9" s="93"/>
      <c r="I9" s="93"/>
      <c r="J9" s="93"/>
      <c r="K9" s="93"/>
      <c r="L9" s="93"/>
      <c r="M9" s="93"/>
      <c r="N9" s="94"/>
    </row>
    <row r="10" spans="1:14">
      <c r="A10" s="1"/>
      <c r="B10" s="98" t="s">
        <v>13</v>
      </c>
      <c r="C10" s="99"/>
      <c r="D10" s="99"/>
      <c r="E10" s="10"/>
      <c r="F10" s="99" t="s">
        <v>13</v>
      </c>
      <c r="G10" s="99"/>
      <c r="H10" s="99"/>
      <c r="I10" s="99"/>
      <c r="J10" s="99"/>
      <c r="K10" s="99"/>
      <c r="L10" s="99"/>
      <c r="M10" s="99"/>
      <c r="N10" s="100"/>
    </row>
    <row r="11" spans="1:14">
      <c r="A11" s="1"/>
      <c r="B11" s="61" t="s">
        <v>14</v>
      </c>
      <c r="C11" s="93" t="s">
        <v>36</v>
      </c>
      <c r="D11" s="93"/>
      <c r="E11" s="9"/>
      <c r="F11" s="11" t="s">
        <v>14</v>
      </c>
      <c r="G11" s="93" t="s">
        <v>39</v>
      </c>
      <c r="H11" s="93"/>
      <c r="I11" s="93"/>
      <c r="J11" s="93"/>
      <c r="K11" s="93"/>
      <c r="L11" s="93"/>
      <c r="M11" s="93"/>
      <c r="N11" s="94"/>
    </row>
    <row r="12" spans="1:14" ht="15.75" thickBot="1">
      <c r="A12" s="1"/>
      <c r="B12" s="62" t="s">
        <v>14</v>
      </c>
      <c r="C12" s="95" t="s">
        <v>37</v>
      </c>
      <c r="D12" s="95"/>
      <c r="E12" s="13"/>
      <c r="F12" s="12" t="s">
        <v>14</v>
      </c>
      <c r="G12" s="95" t="s">
        <v>40</v>
      </c>
      <c r="H12" s="95"/>
      <c r="I12" s="95"/>
      <c r="J12" s="95"/>
      <c r="K12" s="95"/>
      <c r="L12" s="95"/>
      <c r="M12" s="95"/>
      <c r="N12" s="96"/>
    </row>
    <row r="13" spans="1:14">
      <c r="A13" s="1"/>
      <c r="B13" s="5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54"/>
    </row>
    <row r="14" spans="1:14" ht="15.75" thickBot="1">
      <c r="A14" s="1"/>
      <c r="B14" s="64" t="s">
        <v>15</v>
      </c>
      <c r="C14" s="1"/>
      <c r="D14" s="1"/>
      <c r="E14" s="1"/>
      <c r="F14" s="14">
        <v>1</v>
      </c>
      <c r="G14" s="14">
        <v>2</v>
      </c>
      <c r="H14" s="14">
        <v>3</v>
      </c>
      <c r="I14" s="14">
        <v>4</v>
      </c>
      <c r="J14" s="14">
        <v>5</v>
      </c>
      <c r="K14" s="97" t="s">
        <v>16</v>
      </c>
      <c r="L14" s="97"/>
      <c r="M14" s="14" t="s">
        <v>17</v>
      </c>
      <c r="N14" s="65" t="s">
        <v>18</v>
      </c>
    </row>
    <row r="15" spans="1:14">
      <c r="A15" s="1"/>
      <c r="B15" s="66" t="s">
        <v>19</v>
      </c>
      <c r="C15" s="91" t="str">
        <f>IF(C8&gt;"",C8&amp;" - "&amp;G8,"")</f>
        <v>Savolainen, Marko - Paldanius, Juha</v>
      </c>
      <c r="D15" s="91"/>
      <c r="E15" s="42"/>
      <c r="F15" s="46">
        <v>-10</v>
      </c>
      <c r="G15" s="46">
        <v>-11</v>
      </c>
      <c r="H15" s="46">
        <v>7</v>
      </c>
      <c r="I15" s="46">
        <v>-12</v>
      </c>
      <c r="J15" s="44"/>
      <c r="K15" s="16">
        <f>IF(ISBLANK(F15),"",COUNTIF(F15:J15,"&gt;=0"))</f>
        <v>1</v>
      </c>
      <c r="L15" s="17">
        <f>IF(ISBLANK(F15),"",IF(LEFT(F15)="-",1,0)+IF(LEFT(G15)="-",1,0)+IF(LEFT(H15)="-",1,0)+IF(LEFT(I15)="-",1,0)+IF(LEFT(J15)="-",1,0))</f>
        <v>3</v>
      </c>
      <c r="M15" s="18" t="str">
        <f t="shared" ref="M15:N19" si="0">IF(K15=3,1,"")</f>
        <v/>
      </c>
      <c r="N15" s="67">
        <f t="shared" si="0"/>
        <v>1</v>
      </c>
    </row>
    <row r="16" spans="1:14">
      <c r="A16" s="1"/>
      <c r="B16" s="66" t="s">
        <v>20</v>
      </c>
      <c r="C16" s="91" t="str">
        <f>IF(C9&gt;"",C9&amp;" - "&amp;G9,"")</f>
        <v>Reijola, Timo - Weckström, Jens</v>
      </c>
      <c r="D16" s="91"/>
      <c r="E16" s="42"/>
      <c r="F16" s="46">
        <v>9</v>
      </c>
      <c r="G16" s="46">
        <v>-7</v>
      </c>
      <c r="H16" s="46">
        <v>-2</v>
      </c>
      <c r="I16" s="46">
        <v>-3</v>
      </c>
      <c r="J16" s="45"/>
      <c r="K16" s="19">
        <f>IF(ISBLANK(F16),"",COUNTIF(F16:J16,"&gt;=0"))</f>
        <v>1</v>
      </c>
      <c r="L16" s="20">
        <f>IF(ISBLANK(F16),"",IF(LEFT(F16)="-",1,0)+IF(LEFT(G16)="-",1,0)+IF(LEFT(H16)="-",1,0)+IF(LEFT(I16)="-",1,0)+IF(LEFT(J16)="-",1,0))</f>
        <v>3</v>
      </c>
      <c r="M16" s="21" t="str">
        <f t="shared" si="0"/>
        <v/>
      </c>
      <c r="N16" s="68">
        <f t="shared" si="0"/>
        <v>1</v>
      </c>
    </row>
    <row r="17" spans="1:14">
      <c r="A17" s="1"/>
      <c r="B17" s="69" t="s">
        <v>21</v>
      </c>
      <c r="C17" s="15" t="str">
        <f>IF(C11&gt;"",C11&amp;" / "&amp;C12,"")</f>
        <v>Savolainen, Marko / Reijola, Timo</v>
      </c>
      <c r="D17" s="15" t="str">
        <f>IF(G11&gt;"",G11&amp;" / "&amp;G12,"")</f>
        <v>Paldanius, Juha / Weckström, Jens</v>
      </c>
      <c r="E17" s="43"/>
      <c r="F17" s="46">
        <v>-6</v>
      </c>
      <c r="G17" s="46">
        <v>9</v>
      </c>
      <c r="H17" s="46">
        <v>12</v>
      </c>
      <c r="I17" s="46">
        <v>-8</v>
      </c>
      <c r="J17" s="45">
        <v>-7</v>
      </c>
      <c r="K17" s="19">
        <f>IF(ISBLANK(F17),"",COUNTIF(F17:J17,"&gt;=0"))</f>
        <v>2</v>
      </c>
      <c r="L17" s="20">
        <f>IF(ISBLANK(F17),"",IF(LEFT(F17)="-",1,0)+IF(LEFT(G17)="-",1,0)+IF(LEFT(H17)="-",1,0)+IF(LEFT(I17)="-",1,0)+IF(LEFT(J17)="-",1,0))</f>
        <v>3</v>
      </c>
      <c r="M17" s="21" t="str">
        <f t="shared" si="0"/>
        <v/>
      </c>
      <c r="N17" s="68">
        <f t="shared" si="0"/>
        <v>1</v>
      </c>
    </row>
    <row r="18" spans="1:14">
      <c r="A18" s="1"/>
      <c r="B18" s="66" t="s">
        <v>22</v>
      </c>
      <c r="C18" s="91" t="str">
        <f>IF(C8&gt;"",C8&amp;" - "&amp;G9,"")</f>
        <v>Savolainen, Marko - Weckström, Jens</v>
      </c>
      <c r="D18" s="91"/>
      <c r="E18" s="42"/>
      <c r="F18" s="46"/>
      <c r="G18" s="46"/>
      <c r="H18" s="46"/>
      <c r="I18" s="46"/>
      <c r="J18" s="45"/>
      <c r="K18" s="19" t="str">
        <f>IF(ISBLANK(F18),"",COUNTIF(F18:J18,"&gt;=0"))</f>
        <v/>
      </c>
      <c r="L18" s="20" t="str">
        <f>IF(ISBLANK(F18),"",IF(LEFT(F18)="-",1,0)+IF(LEFT(G18)="-",1,0)+IF(LEFT(H18)="-",1,0)+IF(LEFT(I18)="-",1,0)+IF(LEFT(J18)="-",1,0))</f>
        <v/>
      </c>
      <c r="M18" s="21" t="str">
        <f t="shared" si="0"/>
        <v/>
      </c>
      <c r="N18" s="68" t="str">
        <f t="shared" si="0"/>
        <v/>
      </c>
    </row>
    <row r="19" spans="1:14" ht="15.75" thickBot="1">
      <c r="A19" s="1"/>
      <c r="B19" s="66" t="s">
        <v>23</v>
      </c>
      <c r="C19" s="91" t="str">
        <f>IF(C9&gt;"",C9&amp;" - "&amp;G8,"")</f>
        <v>Reijola, Timo - Paldanius, Juha</v>
      </c>
      <c r="D19" s="91"/>
      <c r="E19" s="42"/>
      <c r="F19" s="46"/>
      <c r="G19" s="46"/>
      <c r="H19" s="46"/>
      <c r="I19" s="46"/>
      <c r="J19" s="45"/>
      <c r="K19" s="22" t="str">
        <f>IF(ISBLANK(F19),"",COUNTIF(F19:J19,"&gt;=0"))</f>
        <v/>
      </c>
      <c r="L19" s="23" t="str">
        <f>IF(ISBLANK(F19),"",IF(LEFT(F19)="-",1,0)+IF(LEFT(G19)="-",1,0)+IF(LEFT(H19)="-",1,0)+IF(LEFT(I19)="-",1,0)+IF(LEFT(J19)="-",1,0))</f>
        <v/>
      </c>
      <c r="M19" s="24" t="str">
        <f t="shared" si="0"/>
        <v/>
      </c>
      <c r="N19" s="70" t="str">
        <f t="shared" si="0"/>
        <v/>
      </c>
    </row>
    <row r="20" spans="1:14" ht="19.5" thickBot="1">
      <c r="A20" s="1"/>
      <c r="B20" s="71"/>
      <c r="C20" s="25"/>
      <c r="D20" s="25"/>
      <c r="E20" s="25"/>
      <c r="F20" s="26"/>
      <c r="G20" s="26"/>
      <c r="H20" s="27"/>
      <c r="I20" s="92" t="s">
        <v>24</v>
      </c>
      <c r="J20" s="92"/>
      <c r="K20" s="28">
        <f>COUNTIF(K15:K19,"=3")</f>
        <v>0</v>
      </c>
      <c r="L20" s="29">
        <f>COUNTIF(L15:L19,"=3")</f>
        <v>3</v>
      </c>
      <c r="M20" s="40">
        <f>SUM(M15:M19)</f>
        <v>0</v>
      </c>
      <c r="N20" s="72">
        <f>SUM(N15:N19)</f>
        <v>3</v>
      </c>
    </row>
    <row r="21" spans="1:14">
      <c r="A21" s="1"/>
      <c r="B21" s="73" t="s">
        <v>25</v>
      </c>
      <c r="C21" s="25"/>
      <c r="D21" s="25"/>
      <c r="E21" s="25"/>
      <c r="F21" s="25"/>
      <c r="G21" s="25"/>
      <c r="H21" s="25"/>
      <c r="I21" s="25"/>
      <c r="J21" s="25"/>
      <c r="K21" s="1"/>
      <c r="L21" s="1"/>
      <c r="M21" s="1"/>
      <c r="N21" s="54"/>
    </row>
    <row r="22" spans="1:14">
      <c r="A22" s="1"/>
      <c r="B22" s="74" t="s">
        <v>26</v>
      </c>
      <c r="C22" s="32"/>
      <c r="D22" s="31" t="s">
        <v>27</v>
      </c>
      <c r="E22" s="32"/>
      <c r="F22" s="31" t="s">
        <v>28</v>
      </c>
      <c r="G22" s="31"/>
      <c r="H22" s="30"/>
      <c r="I22" s="1"/>
      <c r="J22" s="85" t="s">
        <v>29</v>
      </c>
      <c r="K22" s="85"/>
      <c r="L22" s="85"/>
      <c r="M22" s="85"/>
      <c r="N22" s="86"/>
    </row>
    <row r="23" spans="1:14" ht="21.75" thickBot="1">
      <c r="A23" s="1"/>
      <c r="B23" s="87"/>
      <c r="C23" s="88"/>
      <c r="D23" s="88"/>
      <c r="E23" s="33"/>
      <c r="F23" s="88"/>
      <c r="G23" s="88"/>
      <c r="H23" s="88"/>
      <c r="I23" s="88"/>
      <c r="J23" s="89" t="str">
        <f>IF(M20=3,C7,IF(N20=3,G7,""))</f>
        <v>Maraton</v>
      </c>
      <c r="K23" s="89"/>
      <c r="L23" s="89"/>
      <c r="M23" s="89"/>
      <c r="N23" s="90"/>
    </row>
    <row r="24" spans="1:14">
      <c r="A24" s="1"/>
      <c r="B24" s="78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80"/>
    </row>
    <row r="26" spans="1:14">
      <c r="A26" s="1"/>
      <c r="B26" s="51"/>
      <c r="C26" s="47"/>
      <c r="D26" s="47"/>
      <c r="E26" s="47"/>
      <c r="F26" s="52"/>
      <c r="G26" s="48" t="s">
        <v>0</v>
      </c>
      <c r="H26" s="49"/>
      <c r="I26" s="101" t="s">
        <v>134</v>
      </c>
      <c r="J26" s="101"/>
      <c r="K26" s="101"/>
      <c r="L26" s="101"/>
      <c r="M26" s="101"/>
      <c r="N26" s="102"/>
    </row>
    <row r="27" spans="1:14">
      <c r="A27" s="1"/>
      <c r="B27" s="53"/>
      <c r="C27" s="2" t="s">
        <v>1</v>
      </c>
      <c r="D27" s="2"/>
      <c r="E27" s="1"/>
      <c r="F27" s="3"/>
      <c r="G27" s="48" t="s">
        <v>2</v>
      </c>
      <c r="H27" s="50"/>
      <c r="I27" s="101" t="s">
        <v>35</v>
      </c>
      <c r="J27" s="101"/>
      <c r="K27" s="101"/>
      <c r="L27" s="101"/>
      <c r="M27" s="101"/>
      <c r="N27" s="102"/>
    </row>
    <row r="28" spans="1:14" ht="15.75">
      <c r="A28" s="1"/>
      <c r="B28" s="53"/>
      <c r="C28" s="5" t="s">
        <v>3</v>
      </c>
      <c r="D28" s="5"/>
      <c r="E28" s="1"/>
      <c r="F28" s="3"/>
      <c r="G28" s="48" t="s">
        <v>4</v>
      </c>
      <c r="H28" s="50"/>
      <c r="I28" s="101" t="s">
        <v>135</v>
      </c>
      <c r="J28" s="101"/>
      <c r="K28" s="101"/>
      <c r="L28" s="101"/>
      <c r="M28" s="101"/>
      <c r="N28" s="102"/>
    </row>
    <row r="29" spans="1:14" ht="15.75">
      <c r="A29" s="1"/>
      <c r="B29" s="53"/>
      <c r="C29" s="1" t="s">
        <v>5</v>
      </c>
      <c r="D29" s="5"/>
      <c r="E29" s="1"/>
      <c r="F29" s="3"/>
      <c r="G29" s="48" t="s">
        <v>6</v>
      </c>
      <c r="H29" s="50"/>
      <c r="I29" s="105">
        <v>44877</v>
      </c>
      <c r="J29" s="105"/>
      <c r="K29" s="105"/>
      <c r="L29" s="105"/>
      <c r="M29" s="105"/>
      <c r="N29" s="106"/>
    </row>
    <row r="30" spans="1:14" ht="15.75" thickBot="1">
      <c r="A30" s="1"/>
      <c r="B30" s="5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54"/>
    </row>
    <row r="31" spans="1:14">
      <c r="A31" s="1"/>
      <c r="B31" s="55" t="s">
        <v>7</v>
      </c>
      <c r="C31" s="103" t="s">
        <v>41</v>
      </c>
      <c r="D31" s="103"/>
      <c r="E31" s="7"/>
      <c r="F31" s="6" t="s">
        <v>8</v>
      </c>
      <c r="G31" s="103" t="s">
        <v>44</v>
      </c>
      <c r="H31" s="103"/>
      <c r="I31" s="103"/>
      <c r="J31" s="103"/>
      <c r="K31" s="103"/>
      <c r="L31" s="103"/>
      <c r="M31" s="103"/>
      <c r="N31" s="104"/>
    </row>
    <row r="32" spans="1:14">
      <c r="A32" s="1"/>
      <c r="B32" s="57" t="s">
        <v>9</v>
      </c>
      <c r="C32" s="93" t="s">
        <v>42</v>
      </c>
      <c r="D32" s="93"/>
      <c r="E32" s="9"/>
      <c r="F32" s="8" t="s">
        <v>10</v>
      </c>
      <c r="G32" s="93" t="s">
        <v>45</v>
      </c>
      <c r="H32" s="93"/>
      <c r="I32" s="93"/>
      <c r="J32" s="93"/>
      <c r="K32" s="93"/>
      <c r="L32" s="93"/>
      <c r="M32" s="93"/>
      <c r="N32" s="94"/>
    </row>
    <row r="33" spans="1:14">
      <c r="A33" s="1"/>
      <c r="B33" s="57" t="s">
        <v>11</v>
      </c>
      <c r="C33" s="93" t="s">
        <v>43</v>
      </c>
      <c r="D33" s="93"/>
      <c r="E33" s="9"/>
      <c r="F33" s="8" t="s">
        <v>12</v>
      </c>
      <c r="G33" s="93" t="s">
        <v>46</v>
      </c>
      <c r="H33" s="93"/>
      <c r="I33" s="93"/>
      <c r="J33" s="93"/>
      <c r="K33" s="93"/>
      <c r="L33" s="93"/>
      <c r="M33" s="93"/>
      <c r="N33" s="94"/>
    </row>
    <row r="34" spans="1:14">
      <c r="A34" s="1"/>
      <c r="B34" s="98" t="s">
        <v>13</v>
      </c>
      <c r="C34" s="99"/>
      <c r="D34" s="99"/>
      <c r="E34" s="10"/>
      <c r="F34" s="99" t="s">
        <v>13</v>
      </c>
      <c r="G34" s="99"/>
      <c r="H34" s="99"/>
      <c r="I34" s="99"/>
      <c r="J34" s="99"/>
      <c r="K34" s="99"/>
      <c r="L34" s="99"/>
      <c r="M34" s="99"/>
      <c r="N34" s="100"/>
    </row>
    <row r="35" spans="1:14">
      <c r="A35" s="1"/>
      <c r="B35" s="61" t="s">
        <v>14</v>
      </c>
      <c r="C35" s="93" t="s">
        <v>42</v>
      </c>
      <c r="D35" s="93"/>
      <c r="E35" s="9"/>
      <c r="F35" s="11" t="s">
        <v>14</v>
      </c>
      <c r="G35" s="93" t="s">
        <v>45</v>
      </c>
      <c r="H35" s="93"/>
      <c r="I35" s="93"/>
      <c r="J35" s="93"/>
      <c r="K35" s="93"/>
      <c r="L35" s="93"/>
      <c r="M35" s="93"/>
      <c r="N35" s="94"/>
    </row>
    <row r="36" spans="1:14" ht="15.75" thickBot="1">
      <c r="A36" s="1"/>
      <c r="B36" s="62" t="s">
        <v>14</v>
      </c>
      <c r="C36" s="95" t="s">
        <v>43</v>
      </c>
      <c r="D36" s="95"/>
      <c r="E36" s="13"/>
      <c r="F36" s="12" t="s">
        <v>14</v>
      </c>
      <c r="G36" s="95" t="s">
        <v>46</v>
      </c>
      <c r="H36" s="95"/>
      <c r="I36" s="95"/>
      <c r="J36" s="95"/>
      <c r="K36" s="95"/>
      <c r="L36" s="95"/>
      <c r="M36" s="95"/>
      <c r="N36" s="96"/>
    </row>
    <row r="37" spans="1:14">
      <c r="A37" s="1"/>
      <c r="B37" s="5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54"/>
    </row>
    <row r="38" spans="1:14" ht="15.75" thickBot="1">
      <c r="A38" s="1"/>
      <c r="B38" s="64" t="s">
        <v>15</v>
      </c>
      <c r="C38" s="1"/>
      <c r="D38" s="1"/>
      <c r="E38" s="1"/>
      <c r="F38" s="14">
        <v>1</v>
      </c>
      <c r="G38" s="14">
        <v>2</v>
      </c>
      <c r="H38" s="14">
        <v>3</v>
      </c>
      <c r="I38" s="14">
        <v>4</v>
      </c>
      <c r="J38" s="14">
        <v>5</v>
      </c>
      <c r="K38" s="97" t="s">
        <v>16</v>
      </c>
      <c r="L38" s="97"/>
      <c r="M38" s="14" t="s">
        <v>17</v>
      </c>
      <c r="N38" s="65" t="s">
        <v>18</v>
      </c>
    </row>
    <row r="39" spans="1:14">
      <c r="A39" s="1"/>
      <c r="B39" s="66" t="s">
        <v>19</v>
      </c>
      <c r="C39" s="91" t="str">
        <f>IF(C32&gt;"",C32&amp;" - "&amp;G32,"")</f>
        <v>Räisänen, Andrei - Ovaska, Jukka</v>
      </c>
      <c r="D39" s="91"/>
      <c r="E39" s="42"/>
      <c r="F39" s="46">
        <v>-6</v>
      </c>
      <c r="G39" s="46">
        <v>11</v>
      </c>
      <c r="H39" s="46">
        <v>4</v>
      </c>
      <c r="I39" s="46">
        <v>6</v>
      </c>
      <c r="J39" s="44"/>
      <c r="K39" s="16">
        <f>IF(ISBLANK(F39),"",COUNTIF(F39:J39,"&gt;=0"))</f>
        <v>3</v>
      </c>
      <c r="L39" s="17">
        <f>IF(ISBLANK(F39),"",IF(LEFT(F39)="-",1,0)+IF(LEFT(G39)="-",1,0)+IF(LEFT(H39)="-",1,0)+IF(LEFT(I39)="-",1,0)+IF(LEFT(J39)="-",1,0))</f>
        <v>1</v>
      </c>
      <c r="M39" s="18">
        <f t="shared" ref="M39:N43" si="1">IF(K39=3,1,"")</f>
        <v>1</v>
      </c>
      <c r="N39" s="67" t="str">
        <f t="shared" si="1"/>
        <v/>
      </c>
    </row>
    <row r="40" spans="1:14">
      <c r="A40" s="1"/>
      <c r="B40" s="66" t="s">
        <v>20</v>
      </c>
      <c r="C40" s="91" t="str">
        <f>IF(C33&gt;"",C33&amp;" - "&amp;G33,"")</f>
        <v>Eriksson, Jon - Anttila, Riku</v>
      </c>
      <c r="D40" s="91"/>
      <c r="E40" s="42"/>
      <c r="F40" s="46">
        <v>4</v>
      </c>
      <c r="G40" s="46">
        <v>-9</v>
      </c>
      <c r="H40" s="46">
        <v>-3</v>
      </c>
      <c r="I40" s="46">
        <v>14</v>
      </c>
      <c r="J40" s="45">
        <v>-8</v>
      </c>
      <c r="K40" s="19">
        <f>IF(ISBLANK(F40),"",COUNTIF(F40:J40,"&gt;=0"))</f>
        <v>2</v>
      </c>
      <c r="L40" s="20">
        <f>IF(ISBLANK(F40),"",IF(LEFT(F40)="-",1,0)+IF(LEFT(G40)="-",1,0)+IF(LEFT(H40)="-",1,0)+IF(LEFT(I40)="-",1,0)+IF(LEFT(J40)="-",1,0))</f>
        <v>3</v>
      </c>
      <c r="M40" s="21" t="str">
        <f t="shared" si="1"/>
        <v/>
      </c>
      <c r="N40" s="68">
        <f t="shared" si="1"/>
        <v>1</v>
      </c>
    </row>
    <row r="41" spans="1:14">
      <c r="A41" s="1"/>
      <c r="B41" s="69" t="s">
        <v>21</v>
      </c>
      <c r="C41" s="15" t="str">
        <f>IF(C35&gt;"",C35&amp;" / "&amp;C36,"")</f>
        <v>Räisänen, Andrei / Eriksson, Jon</v>
      </c>
      <c r="D41" s="15" t="str">
        <f>IF(G35&gt;"",G35&amp;" / "&amp;G36,"")</f>
        <v>Ovaska, Jukka / Anttila, Riku</v>
      </c>
      <c r="E41" s="43"/>
      <c r="F41" s="46">
        <v>-13</v>
      </c>
      <c r="G41" s="46">
        <v>5</v>
      </c>
      <c r="H41" s="46">
        <v>-3</v>
      </c>
      <c r="I41" s="46">
        <v>-4</v>
      </c>
      <c r="J41" s="45"/>
      <c r="K41" s="19">
        <f>IF(ISBLANK(F41),"",COUNTIF(F41:J41,"&gt;=0"))</f>
        <v>1</v>
      </c>
      <c r="L41" s="20">
        <f>IF(ISBLANK(F41),"",IF(LEFT(F41)="-",1,0)+IF(LEFT(G41)="-",1,0)+IF(LEFT(H41)="-",1,0)+IF(LEFT(I41)="-",1,0)+IF(LEFT(J41)="-",1,0))</f>
        <v>3</v>
      </c>
      <c r="M41" s="21" t="str">
        <f t="shared" si="1"/>
        <v/>
      </c>
      <c r="N41" s="68">
        <f t="shared" si="1"/>
        <v>1</v>
      </c>
    </row>
    <row r="42" spans="1:14">
      <c r="A42" s="1"/>
      <c r="B42" s="66" t="s">
        <v>22</v>
      </c>
      <c r="C42" s="91" t="str">
        <f>IF(C32&gt;"",C32&amp;" - "&amp;G33,"")</f>
        <v>Räisänen, Andrei - Anttila, Riku</v>
      </c>
      <c r="D42" s="91"/>
      <c r="E42" s="42"/>
      <c r="F42" s="46">
        <v>-6</v>
      </c>
      <c r="G42" s="46">
        <v>9</v>
      </c>
      <c r="H42" s="46">
        <v>7</v>
      </c>
      <c r="I42" s="46">
        <v>4</v>
      </c>
      <c r="J42" s="45"/>
      <c r="K42" s="19">
        <f>IF(ISBLANK(F42),"",COUNTIF(F42:J42,"&gt;=0"))</f>
        <v>3</v>
      </c>
      <c r="L42" s="20">
        <f>IF(ISBLANK(F42),"",IF(LEFT(F42)="-",1,0)+IF(LEFT(G42)="-",1,0)+IF(LEFT(H42)="-",1,0)+IF(LEFT(I42)="-",1,0)+IF(LEFT(J42)="-",1,0))</f>
        <v>1</v>
      </c>
      <c r="M42" s="21">
        <f t="shared" si="1"/>
        <v>1</v>
      </c>
      <c r="N42" s="68" t="str">
        <f t="shared" si="1"/>
        <v/>
      </c>
    </row>
    <row r="43" spans="1:14" ht="15.75" thickBot="1">
      <c r="A43" s="1"/>
      <c r="B43" s="66" t="s">
        <v>23</v>
      </c>
      <c r="C43" s="91" t="str">
        <f>IF(C33&gt;"",C33&amp;" - "&amp;G32,"")</f>
        <v>Eriksson, Jon - Ovaska, Jukka</v>
      </c>
      <c r="D43" s="91"/>
      <c r="E43" s="42"/>
      <c r="F43" s="46">
        <v>-7</v>
      </c>
      <c r="G43" s="46">
        <v>7</v>
      </c>
      <c r="H43" s="46">
        <v>-10</v>
      </c>
      <c r="I43" s="46">
        <v>-5</v>
      </c>
      <c r="J43" s="45"/>
      <c r="K43" s="22">
        <f>IF(ISBLANK(F43),"",COUNTIF(F43:J43,"&gt;=0"))</f>
        <v>1</v>
      </c>
      <c r="L43" s="23">
        <f>IF(ISBLANK(F43),"",IF(LEFT(F43)="-",1,0)+IF(LEFT(G43)="-",1,0)+IF(LEFT(H43)="-",1,0)+IF(LEFT(I43)="-",1,0)+IF(LEFT(J43)="-",1,0))</f>
        <v>3</v>
      </c>
      <c r="M43" s="24" t="str">
        <f t="shared" si="1"/>
        <v/>
      </c>
      <c r="N43" s="70">
        <f t="shared" si="1"/>
        <v>1</v>
      </c>
    </row>
    <row r="44" spans="1:14" ht="19.5" thickBot="1">
      <c r="A44" s="1"/>
      <c r="B44" s="71"/>
      <c r="C44" s="25"/>
      <c r="D44" s="25"/>
      <c r="E44" s="25"/>
      <c r="F44" s="26"/>
      <c r="G44" s="26"/>
      <c r="H44" s="27"/>
      <c r="I44" s="92" t="s">
        <v>24</v>
      </c>
      <c r="J44" s="92"/>
      <c r="K44" s="28">
        <f>COUNTIF(K39:K43,"=3")</f>
        <v>2</v>
      </c>
      <c r="L44" s="29">
        <f>COUNTIF(L39:L43,"=3")</f>
        <v>3</v>
      </c>
      <c r="M44" s="40">
        <f>SUM(M39:M43)</f>
        <v>2</v>
      </c>
      <c r="N44" s="72">
        <f>SUM(N39:N43)</f>
        <v>3</v>
      </c>
    </row>
    <row r="45" spans="1:14">
      <c r="A45" s="1"/>
      <c r="B45" s="73" t="s">
        <v>25</v>
      </c>
      <c r="C45" s="25"/>
      <c r="D45" s="25"/>
      <c r="E45" s="25"/>
      <c r="F45" s="25"/>
      <c r="G45" s="25"/>
      <c r="H45" s="25"/>
      <c r="I45" s="25"/>
      <c r="J45" s="25"/>
      <c r="K45" s="1"/>
      <c r="L45" s="1"/>
      <c r="M45" s="1"/>
      <c r="N45" s="54"/>
    </row>
    <row r="46" spans="1:14">
      <c r="A46" s="1"/>
      <c r="B46" s="74" t="s">
        <v>26</v>
      </c>
      <c r="C46" s="32"/>
      <c r="D46" s="31" t="s">
        <v>27</v>
      </c>
      <c r="E46" s="32"/>
      <c r="F46" s="31" t="s">
        <v>28</v>
      </c>
      <c r="G46" s="31"/>
      <c r="H46" s="30"/>
      <c r="I46" s="1"/>
      <c r="J46" s="85" t="s">
        <v>29</v>
      </c>
      <c r="K46" s="85"/>
      <c r="L46" s="85"/>
      <c r="M46" s="85"/>
      <c r="N46" s="86"/>
    </row>
    <row r="47" spans="1:14" ht="21.75" thickBot="1">
      <c r="A47" s="1"/>
      <c r="B47" s="87"/>
      <c r="C47" s="88"/>
      <c r="D47" s="88"/>
      <c r="E47" s="33"/>
      <c r="F47" s="88"/>
      <c r="G47" s="88"/>
      <c r="H47" s="88"/>
      <c r="I47" s="88"/>
      <c r="J47" s="89" t="str">
        <f>IF(M44=3,C31,IF(N44=3,G31,""))</f>
        <v>Tip-70</v>
      </c>
      <c r="K47" s="89"/>
      <c r="L47" s="89"/>
      <c r="M47" s="89"/>
      <c r="N47" s="90"/>
    </row>
    <row r="48" spans="1:14">
      <c r="A48" s="1"/>
      <c r="B48" s="78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80"/>
    </row>
    <row r="50" spans="1:14">
      <c r="A50" s="1"/>
      <c r="B50" s="51"/>
      <c r="C50" s="47"/>
      <c r="D50" s="47"/>
      <c r="E50" s="47"/>
      <c r="F50" s="52"/>
      <c r="G50" s="48" t="s">
        <v>0</v>
      </c>
      <c r="H50" s="49"/>
      <c r="I50" s="101" t="s">
        <v>134</v>
      </c>
      <c r="J50" s="101"/>
      <c r="K50" s="101"/>
      <c r="L50" s="101"/>
      <c r="M50" s="101"/>
      <c r="N50" s="102"/>
    </row>
    <row r="51" spans="1:14">
      <c r="A51" s="1"/>
      <c r="B51" s="53"/>
      <c r="C51" s="2" t="s">
        <v>1</v>
      </c>
      <c r="D51" s="2"/>
      <c r="E51" s="1"/>
      <c r="F51" s="3"/>
      <c r="G51" s="48" t="s">
        <v>2</v>
      </c>
      <c r="H51" s="50"/>
      <c r="I51" s="101" t="s">
        <v>35</v>
      </c>
      <c r="J51" s="101"/>
      <c r="K51" s="101"/>
      <c r="L51" s="101"/>
      <c r="M51" s="101"/>
      <c r="N51" s="102"/>
    </row>
    <row r="52" spans="1:14" ht="15.75">
      <c r="A52" s="1"/>
      <c r="B52" s="53"/>
      <c r="C52" s="5" t="s">
        <v>3</v>
      </c>
      <c r="D52" s="5"/>
      <c r="E52" s="1"/>
      <c r="F52" s="3"/>
      <c r="G52" s="48" t="s">
        <v>4</v>
      </c>
      <c r="H52" s="50"/>
      <c r="I52" s="101" t="s">
        <v>135</v>
      </c>
      <c r="J52" s="101"/>
      <c r="K52" s="101"/>
      <c r="L52" s="101"/>
      <c r="M52" s="101"/>
      <c r="N52" s="102"/>
    </row>
    <row r="53" spans="1:14" ht="15.75">
      <c r="A53" s="1"/>
      <c r="B53" s="53"/>
      <c r="C53" s="1" t="s">
        <v>5</v>
      </c>
      <c r="D53" s="5"/>
      <c r="E53" s="1"/>
      <c r="F53" s="3"/>
      <c r="G53" s="48" t="s">
        <v>6</v>
      </c>
      <c r="H53" s="50"/>
      <c r="I53" s="105">
        <v>44877</v>
      </c>
      <c r="J53" s="105"/>
      <c r="K53" s="105"/>
      <c r="L53" s="105"/>
      <c r="M53" s="105"/>
      <c r="N53" s="106"/>
    </row>
    <row r="54" spans="1:14" ht="15.75" thickBot="1">
      <c r="A54" s="1"/>
      <c r="B54" s="5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54"/>
    </row>
    <row r="55" spans="1:14">
      <c r="A55" s="1"/>
      <c r="B55" s="55" t="s">
        <v>7</v>
      </c>
      <c r="C55" s="103" t="s">
        <v>47</v>
      </c>
      <c r="D55" s="103"/>
      <c r="E55" s="7"/>
      <c r="F55" s="6" t="s">
        <v>8</v>
      </c>
      <c r="G55" s="103" t="s">
        <v>50</v>
      </c>
      <c r="H55" s="103"/>
      <c r="I55" s="103"/>
      <c r="J55" s="103"/>
      <c r="K55" s="103"/>
      <c r="L55" s="103"/>
      <c r="M55" s="103"/>
      <c r="N55" s="104"/>
    </row>
    <row r="56" spans="1:14">
      <c r="A56" s="1"/>
      <c r="B56" s="57" t="s">
        <v>9</v>
      </c>
      <c r="C56" s="93" t="s">
        <v>48</v>
      </c>
      <c r="D56" s="93"/>
      <c r="E56" s="9"/>
      <c r="F56" s="8" t="s">
        <v>10</v>
      </c>
      <c r="G56" s="93" t="s">
        <v>51</v>
      </c>
      <c r="H56" s="93"/>
      <c r="I56" s="93"/>
      <c r="J56" s="93"/>
      <c r="K56" s="93"/>
      <c r="L56" s="93"/>
      <c r="M56" s="93"/>
      <c r="N56" s="94"/>
    </row>
    <row r="57" spans="1:14">
      <c r="A57" s="1"/>
      <c r="B57" s="57" t="s">
        <v>11</v>
      </c>
      <c r="C57" s="93" t="s">
        <v>49</v>
      </c>
      <c r="D57" s="93"/>
      <c r="E57" s="9"/>
      <c r="F57" s="8" t="s">
        <v>12</v>
      </c>
      <c r="G57" s="93" t="s">
        <v>52</v>
      </c>
      <c r="H57" s="93"/>
      <c r="I57" s="93"/>
      <c r="J57" s="93"/>
      <c r="K57" s="93"/>
      <c r="L57" s="93"/>
      <c r="M57" s="93"/>
      <c r="N57" s="94"/>
    </row>
    <row r="58" spans="1:14">
      <c r="A58" s="1"/>
      <c r="B58" s="98" t="s">
        <v>13</v>
      </c>
      <c r="C58" s="99"/>
      <c r="D58" s="99"/>
      <c r="E58" s="10"/>
      <c r="F58" s="99"/>
      <c r="G58" s="99"/>
      <c r="H58" s="99"/>
      <c r="I58" s="99"/>
      <c r="J58" s="99"/>
      <c r="K58" s="99"/>
      <c r="L58" s="99"/>
      <c r="M58" s="99"/>
      <c r="N58" s="100"/>
    </row>
    <row r="59" spans="1:14">
      <c r="A59" s="1"/>
      <c r="B59" s="61" t="s">
        <v>14</v>
      </c>
      <c r="C59" s="93" t="s">
        <v>48</v>
      </c>
      <c r="D59" s="93"/>
      <c r="E59" s="9"/>
      <c r="F59" s="11" t="s">
        <v>14</v>
      </c>
      <c r="G59" s="93" t="s">
        <v>51</v>
      </c>
      <c r="H59" s="93"/>
      <c r="I59" s="93"/>
      <c r="J59" s="93"/>
      <c r="K59" s="93"/>
      <c r="L59" s="93"/>
      <c r="M59" s="93"/>
      <c r="N59" s="94"/>
    </row>
    <row r="60" spans="1:14" ht="15.75" thickBot="1">
      <c r="A60" s="1"/>
      <c r="B60" s="62" t="s">
        <v>14</v>
      </c>
      <c r="C60" s="95" t="s">
        <v>49</v>
      </c>
      <c r="D60" s="95"/>
      <c r="E60" s="13"/>
      <c r="F60" s="12" t="s">
        <v>14</v>
      </c>
      <c r="G60" s="95" t="s">
        <v>53</v>
      </c>
      <c r="H60" s="95"/>
      <c r="I60" s="95"/>
      <c r="J60" s="95"/>
      <c r="K60" s="95"/>
      <c r="L60" s="95"/>
      <c r="M60" s="95"/>
      <c r="N60" s="96"/>
    </row>
    <row r="61" spans="1:14">
      <c r="A61" s="1"/>
      <c r="B61" s="5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54"/>
    </row>
    <row r="62" spans="1:14" ht="15.75" thickBot="1">
      <c r="A62" s="1"/>
      <c r="B62" s="64" t="s">
        <v>15</v>
      </c>
      <c r="C62" s="1"/>
      <c r="D62" s="1"/>
      <c r="E62" s="1"/>
      <c r="F62" s="14">
        <v>1</v>
      </c>
      <c r="G62" s="14">
        <v>2</v>
      </c>
      <c r="H62" s="14">
        <v>3</v>
      </c>
      <c r="I62" s="14">
        <v>4</v>
      </c>
      <c r="J62" s="14">
        <v>5</v>
      </c>
      <c r="K62" s="97" t="s">
        <v>16</v>
      </c>
      <c r="L62" s="97"/>
      <c r="M62" s="14" t="s">
        <v>17</v>
      </c>
      <c r="N62" s="65" t="s">
        <v>18</v>
      </c>
    </row>
    <row r="63" spans="1:14">
      <c r="A63" s="1"/>
      <c r="B63" s="66" t="s">
        <v>19</v>
      </c>
      <c r="C63" s="91" t="str">
        <f>IF(C56&gt;"",C56&amp;" - "&amp;G56,"")</f>
        <v>Mikkola, Jouko - Kivelä, Leo</v>
      </c>
      <c r="D63" s="91"/>
      <c r="E63" s="42"/>
      <c r="F63" s="46">
        <v>5</v>
      </c>
      <c r="G63" s="46">
        <v>-7</v>
      </c>
      <c r="H63" s="46">
        <v>6</v>
      </c>
      <c r="I63" s="46">
        <v>9</v>
      </c>
      <c r="J63" s="44"/>
      <c r="K63" s="16">
        <f>IF(ISBLANK(F63),"",COUNTIF(F63:J63,"&gt;=0"))</f>
        <v>3</v>
      </c>
      <c r="L63" s="17">
        <f>IF(ISBLANK(F63),"",IF(LEFT(F63)="-",1,0)+IF(LEFT(G63)="-",1,0)+IF(LEFT(H63)="-",1,0)+IF(LEFT(I63)="-",1,0)+IF(LEFT(J63)="-",1,0))</f>
        <v>1</v>
      </c>
      <c r="M63" s="18">
        <f t="shared" ref="M63:N67" si="2">IF(K63=3,1,"")</f>
        <v>1</v>
      </c>
      <c r="N63" s="67" t="str">
        <f t="shared" si="2"/>
        <v/>
      </c>
    </row>
    <row r="64" spans="1:14">
      <c r="A64" s="1"/>
      <c r="B64" s="66" t="s">
        <v>20</v>
      </c>
      <c r="C64" s="91" t="str">
        <f>IF(C57&gt;"",C57&amp;" - "&amp;G57,"")</f>
        <v>Pyykkö, Sami - Tuomaila, Petri</v>
      </c>
      <c r="D64" s="91"/>
      <c r="E64" s="42"/>
      <c r="F64" s="46">
        <v>-5</v>
      </c>
      <c r="G64" s="46">
        <v>-8</v>
      </c>
      <c r="H64" s="46">
        <v>7</v>
      </c>
      <c r="I64" s="46">
        <v>8</v>
      </c>
      <c r="J64" s="45">
        <v>-8</v>
      </c>
      <c r="K64" s="19">
        <f>IF(ISBLANK(F64),"",COUNTIF(F64:J64,"&gt;=0"))</f>
        <v>2</v>
      </c>
      <c r="L64" s="20">
        <f>IF(ISBLANK(F64),"",IF(LEFT(F64)="-",1,0)+IF(LEFT(G64)="-",1,0)+IF(LEFT(H64)="-",1,0)+IF(LEFT(I64)="-",1,0)+IF(LEFT(J64)="-",1,0))</f>
        <v>3</v>
      </c>
      <c r="M64" s="21" t="str">
        <f t="shared" si="2"/>
        <v/>
      </c>
      <c r="N64" s="68">
        <f t="shared" si="2"/>
        <v>1</v>
      </c>
    </row>
    <row r="65" spans="1:14">
      <c r="A65" s="1"/>
      <c r="B65" s="69" t="s">
        <v>21</v>
      </c>
      <c r="C65" s="15" t="str">
        <f>IF(C59&gt;"",C59&amp;" / "&amp;C60,"")</f>
        <v>Mikkola, Jouko / Pyykkö, Sami</v>
      </c>
      <c r="D65" s="15" t="str">
        <f>IF(G59&gt;"",G59&amp;" / "&amp;G60,"")</f>
        <v>Kivelä, Leo / Muinonen, Julius</v>
      </c>
      <c r="E65" s="43"/>
      <c r="F65" s="46">
        <v>-6</v>
      </c>
      <c r="G65" s="46">
        <v>-5</v>
      </c>
      <c r="H65" s="46">
        <v>10</v>
      </c>
      <c r="I65" s="46">
        <v>5</v>
      </c>
      <c r="J65" s="45">
        <v>-5</v>
      </c>
      <c r="K65" s="19">
        <f>IF(ISBLANK(F65),"",COUNTIF(F65:J65,"&gt;=0"))</f>
        <v>2</v>
      </c>
      <c r="L65" s="20">
        <f>IF(ISBLANK(F65),"",IF(LEFT(F65)="-",1,0)+IF(LEFT(G65)="-",1,0)+IF(LEFT(H65)="-",1,0)+IF(LEFT(I65)="-",1,0)+IF(LEFT(J65)="-",1,0))</f>
        <v>3</v>
      </c>
      <c r="M65" s="21" t="str">
        <f t="shared" si="2"/>
        <v/>
      </c>
      <c r="N65" s="68">
        <f t="shared" si="2"/>
        <v>1</v>
      </c>
    </row>
    <row r="66" spans="1:14">
      <c r="A66" s="1"/>
      <c r="B66" s="66" t="s">
        <v>22</v>
      </c>
      <c r="C66" s="91" t="str">
        <f>IF(C56&gt;"",C56&amp;" - "&amp;G57,"")</f>
        <v>Mikkola, Jouko - Tuomaila, Petri</v>
      </c>
      <c r="D66" s="91"/>
      <c r="E66" s="42"/>
      <c r="F66" s="46">
        <v>8</v>
      </c>
      <c r="G66" s="46">
        <v>10</v>
      </c>
      <c r="H66" s="46">
        <v>9</v>
      </c>
      <c r="I66" s="46"/>
      <c r="J66" s="45"/>
      <c r="K66" s="19">
        <f>IF(ISBLANK(F66),"",COUNTIF(F66:J66,"&gt;=0"))</f>
        <v>3</v>
      </c>
      <c r="L66" s="20">
        <f>IF(ISBLANK(F66),"",IF(LEFT(F66)="-",1,0)+IF(LEFT(G66)="-",1,0)+IF(LEFT(H66)="-",1,0)+IF(LEFT(I66)="-",1,0)+IF(LEFT(J66)="-",1,0))</f>
        <v>0</v>
      </c>
      <c r="M66" s="21">
        <f t="shared" si="2"/>
        <v>1</v>
      </c>
      <c r="N66" s="68" t="str">
        <f t="shared" si="2"/>
        <v/>
      </c>
    </row>
    <row r="67" spans="1:14" ht="15.75" thickBot="1">
      <c r="A67" s="1"/>
      <c r="B67" s="66" t="s">
        <v>23</v>
      </c>
      <c r="C67" s="91" t="str">
        <f>IF(C57&gt;"",C57&amp;" - "&amp;G56,"")</f>
        <v>Pyykkö, Sami - Kivelä, Leo</v>
      </c>
      <c r="D67" s="91"/>
      <c r="E67" s="42"/>
      <c r="F67" s="46">
        <v>-9</v>
      </c>
      <c r="G67" s="46">
        <v>-9</v>
      </c>
      <c r="H67" s="46">
        <v>-8</v>
      </c>
      <c r="I67" s="46"/>
      <c r="J67" s="45"/>
      <c r="K67" s="22">
        <f>IF(ISBLANK(F67),"",COUNTIF(F67:J67,"&gt;=0"))</f>
        <v>0</v>
      </c>
      <c r="L67" s="23">
        <f>IF(ISBLANK(F67),"",IF(LEFT(F67)="-",1,0)+IF(LEFT(G67)="-",1,0)+IF(LEFT(H67)="-",1,0)+IF(LEFT(I67)="-",1,0)+IF(LEFT(J67)="-",1,0))</f>
        <v>3</v>
      </c>
      <c r="M67" s="24" t="str">
        <f t="shared" si="2"/>
        <v/>
      </c>
      <c r="N67" s="70">
        <f t="shared" si="2"/>
        <v>1</v>
      </c>
    </row>
    <row r="68" spans="1:14" ht="19.5" thickBot="1">
      <c r="A68" s="1"/>
      <c r="B68" s="71"/>
      <c r="C68" s="25"/>
      <c r="D68" s="25"/>
      <c r="E68" s="25"/>
      <c r="F68" s="26"/>
      <c r="G68" s="26"/>
      <c r="H68" s="27"/>
      <c r="I68" s="92" t="s">
        <v>24</v>
      </c>
      <c r="J68" s="92"/>
      <c r="K68" s="28">
        <f>COUNTIF(K63:K67,"=3")</f>
        <v>2</v>
      </c>
      <c r="L68" s="29">
        <f>COUNTIF(L63:L67,"=3")</f>
        <v>3</v>
      </c>
      <c r="M68" s="40">
        <f>SUM(M63:M67)</f>
        <v>2</v>
      </c>
      <c r="N68" s="72">
        <f>SUM(N63:N67)</f>
        <v>3</v>
      </c>
    </row>
    <row r="69" spans="1:14">
      <c r="A69" s="1"/>
      <c r="B69" s="73" t="s">
        <v>25</v>
      </c>
      <c r="C69" s="25"/>
      <c r="D69" s="25"/>
      <c r="E69" s="25"/>
      <c r="F69" s="25"/>
      <c r="G69" s="25"/>
      <c r="H69" s="25"/>
      <c r="I69" s="25"/>
      <c r="J69" s="25"/>
      <c r="K69" s="1"/>
      <c r="L69" s="1"/>
      <c r="M69" s="1"/>
      <c r="N69" s="54"/>
    </row>
    <row r="70" spans="1:14">
      <c r="A70" s="1"/>
      <c r="B70" s="74" t="s">
        <v>26</v>
      </c>
      <c r="C70" s="32"/>
      <c r="D70" s="31" t="s">
        <v>27</v>
      </c>
      <c r="E70" s="32"/>
      <c r="F70" s="31" t="s">
        <v>28</v>
      </c>
      <c r="G70" s="31"/>
      <c r="H70" s="30"/>
      <c r="I70" s="1"/>
      <c r="J70" s="85" t="s">
        <v>29</v>
      </c>
      <c r="K70" s="85"/>
      <c r="L70" s="85"/>
      <c r="M70" s="85"/>
      <c r="N70" s="86"/>
    </row>
    <row r="71" spans="1:14" ht="21.75" thickBot="1">
      <c r="A71" s="1"/>
      <c r="B71" s="87"/>
      <c r="C71" s="88"/>
      <c r="D71" s="88"/>
      <c r="E71" s="33"/>
      <c r="F71" s="88"/>
      <c r="G71" s="88"/>
      <c r="H71" s="88"/>
      <c r="I71" s="88"/>
      <c r="J71" s="89" t="str">
        <f>IF(M68=3,C55,IF(N68=3,G55,""))</f>
        <v>LPTS</v>
      </c>
      <c r="K71" s="89"/>
      <c r="L71" s="89"/>
      <c r="M71" s="89"/>
      <c r="N71" s="90"/>
    </row>
    <row r="72" spans="1:14">
      <c r="A72" s="1"/>
      <c r="B72" s="78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80"/>
    </row>
    <row r="74" spans="1:14">
      <c r="A74" s="1"/>
      <c r="B74" s="51"/>
      <c r="C74" s="47"/>
      <c r="D74" s="47"/>
      <c r="E74" s="47"/>
      <c r="F74" s="52"/>
      <c r="G74" s="48" t="s">
        <v>0</v>
      </c>
      <c r="H74" s="49"/>
      <c r="I74" s="101" t="s">
        <v>134</v>
      </c>
      <c r="J74" s="101"/>
      <c r="K74" s="101"/>
      <c r="L74" s="101"/>
      <c r="M74" s="101"/>
      <c r="N74" s="102"/>
    </row>
    <row r="75" spans="1:14">
      <c r="A75" s="1"/>
      <c r="B75" s="53"/>
      <c r="C75" s="2" t="s">
        <v>1</v>
      </c>
      <c r="D75" s="2"/>
      <c r="E75" s="1"/>
      <c r="F75" s="3"/>
      <c r="G75" s="48" t="s">
        <v>2</v>
      </c>
      <c r="H75" s="50"/>
      <c r="I75" s="101" t="s">
        <v>35</v>
      </c>
      <c r="J75" s="101"/>
      <c r="K75" s="101"/>
      <c r="L75" s="101"/>
      <c r="M75" s="101"/>
      <c r="N75" s="102"/>
    </row>
    <row r="76" spans="1:14" ht="15.75">
      <c r="A76" s="1"/>
      <c r="B76" s="53"/>
      <c r="C76" s="5" t="s">
        <v>3</v>
      </c>
      <c r="D76" s="5"/>
      <c r="E76" s="1"/>
      <c r="F76" s="3"/>
      <c r="G76" s="48" t="s">
        <v>4</v>
      </c>
      <c r="H76" s="50"/>
      <c r="I76" s="101" t="s">
        <v>135</v>
      </c>
      <c r="J76" s="101"/>
      <c r="K76" s="101"/>
      <c r="L76" s="101"/>
      <c r="M76" s="101"/>
      <c r="N76" s="102"/>
    </row>
    <row r="77" spans="1:14" ht="15.75">
      <c r="A77" s="1"/>
      <c r="B77" s="53"/>
      <c r="C77" s="1" t="s">
        <v>5</v>
      </c>
      <c r="D77" s="5"/>
      <c r="E77" s="1"/>
      <c r="F77" s="3"/>
      <c r="G77" s="48" t="s">
        <v>6</v>
      </c>
      <c r="H77" s="50"/>
      <c r="I77" s="105">
        <v>44877</v>
      </c>
      <c r="J77" s="105"/>
      <c r="K77" s="105"/>
      <c r="L77" s="105"/>
      <c r="M77" s="105"/>
      <c r="N77" s="106"/>
    </row>
    <row r="78" spans="1:14" ht="15.75" thickBot="1">
      <c r="A78" s="1"/>
      <c r="B78" s="5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54"/>
    </row>
    <row r="79" spans="1:14">
      <c r="A79" s="1"/>
      <c r="B79" s="55" t="s">
        <v>7</v>
      </c>
      <c r="C79" s="103" t="s">
        <v>54</v>
      </c>
      <c r="D79" s="103"/>
      <c r="E79" s="7"/>
      <c r="F79" s="6" t="s">
        <v>8</v>
      </c>
      <c r="G79" s="103" t="s">
        <v>59</v>
      </c>
      <c r="H79" s="103"/>
      <c r="I79" s="103"/>
      <c r="J79" s="103"/>
      <c r="K79" s="103"/>
      <c r="L79" s="103"/>
      <c r="M79" s="103"/>
      <c r="N79" s="104"/>
    </row>
    <row r="80" spans="1:14">
      <c r="A80" s="1"/>
      <c r="B80" s="57" t="s">
        <v>9</v>
      </c>
      <c r="C80" s="93" t="s">
        <v>55</v>
      </c>
      <c r="D80" s="93"/>
      <c r="E80" s="9"/>
      <c r="F80" s="8" t="s">
        <v>10</v>
      </c>
      <c r="G80" s="93" t="s">
        <v>57</v>
      </c>
      <c r="H80" s="93"/>
      <c r="I80" s="93"/>
      <c r="J80" s="93"/>
      <c r="K80" s="93"/>
      <c r="L80" s="93"/>
      <c r="M80" s="93"/>
      <c r="N80" s="94"/>
    </row>
    <row r="81" spans="1:14">
      <c r="A81" s="1"/>
      <c r="B81" s="57" t="s">
        <v>11</v>
      </c>
      <c r="C81" s="93" t="s">
        <v>56</v>
      </c>
      <c r="D81" s="93"/>
      <c r="E81" s="9"/>
      <c r="F81" s="8" t="s">
        <v>12</v>
      </c>
      <c r="G81" s="93" t="s">
        <v>58</v>
      </c>
      <c r="H81" s="93"/>
      <c r="I81" s="93"/>
      <c r="J81" s="93"/>
      <c r="K81" s="93"/>
      <c r="L81" s="93"/>
      <c r="M81" s="93"/>
      <c r="N81" s="94"/>
    </row>
    <row r="82" spans="1:14">
      <c r="A82" s="1"/>
      <c r="B82" s="98" t="s">
        <v>13</v>
      </c>
      <c r="C82" s="99"/>
      <c r="D82" s="99"/>
      <c r="E82" s="10"/>
      <c r="F82" s="99" t="s">
        <v>13</v>
      </c>
      <c r="G82" s="99"/>
      <c r="H82" s="99"/>
      <c r="I82" s="99"/>
      <c r="J82" s="99"/>
      <c r="K82" s="99"/>
      <c r="L82" s="99"/>
      <c r="M82" s="99"/>
      <c r="N82" s="100"/>
    </row>
    <row r="83" spans="1:14">
      <c r="A83" s="1"/>
      <c r="B83" s="61" t="s">
        <v>14</v>
      </c>
      <c r="C83" s="93" t="s">
        <v>55</v>
      </c>
      <c r="D83" s="93"/>
      <c r="E83" s="9"/>
      <c r="F83" s="11" t="s">
        <v>14</v>
      </c>
      <c r="G83" s="93" t="s">
        <v>58</v>
      </c>
      <c r="H83" s="93"/>
      <c r="I83" s="93"/>
      <c r="J83" s="93"/>
      <c r="K83" s="93"/>
      <c r="L83" s="93"/>
      <c r="M83" s="93"/>
      <c r="N83" s="94"/>
    </row>
    <row r="84" spans="1:14" ht="15.75" thickBot="1">
      <c r="A84" s="1"/>
      <c r="B84" s="62" t="s">
        <v>14</v>
      </c>
      <c r="C84" s="95" t="s">
        <v>56</v>
      </c>
      <c r="D84" s="95"/>
      <c r="E84" s="13"/>
      <c r="F84" s="12" t="s">
        <v>14</v>
      </c>
      <c r="G84" s="95" t="s">
        <v>60</v>
      </c>
      <c r="H84" s="95"/>
      <c r="I84" s="95"/>
      <c r="J84" s="95"/>
      <c r="K84" s="95"/>
      <c r="L84" s="95"/>
      <c r="M84" s="95"/>
      <c r="N84" s="96"/>
    </row>
    <row r="85" spans="1:14">
      <c r="A85" s="1"/>
      <c r="B85" s="5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54"/>
    </row>
    <row r="86" spans="1:14" ht="15.75" thickBot="1">
      <c r="A86" s="1"/>
      <c r="B86" s="64" t="s">
        <v>15</v>
      </c>
      <c r="C86" s="1"/>
      <c r="D86" s="1"/>
      <c r="E86" s="1"/>
      <c r="F86" s="14">
        <v>1</v>
      </c>
      <c r="G86" s="14">
        <v>2</v>
      </c>
      <c r="H86" s="14">
        <v>3</v>
      </c>
      <c r="I86" s="14">
        <v>4</v>
      </c>
      <c r="J86" s="14">
        <v>5</v>
      </c>
      <c r="K86" s="97" t="s">
        <v>16</v>
      </c>
      <c r="L86" s="97"/>
      <c r="M86" s="14" t="s">
        <v>17</v>
      </c>
      <c r="N86" s="65" t="s">
        <v>18</v>
      </c>
    </row>
    <row r="87" spans="1:14">
      <c r="A87" s="1"/>
      <c r="B87" s="66" t="s">
        <v>19</v>
      </c>
      <c r="C87" s="91" t="str">
        <f>IF(C80&gt;"",C80&amp;" - "&amp;G80,"")</f>
        <v>Karhunen, Pekka - Lehtinen, Tero</v>
      </c>
      <c r="D87" s="91"/>
      <c r="E87" s="42"/>
      <c r="F87" s="46">
        <v>11</v>
      </c>
      <c r="G87" s="46">
        <v>-6</v>
      </c>
      <c r="H87" s="46">
        <v>5</v>
      </c>
      <c r="I87" s="46">
        <v>5</v>
      </c>
      <c r="J87" s="44"/>
      <c r="K87" s="16">
        <f>IF(ISBLANK(F87),"",COUNTIF(F87:J87,"&gt;=0"))</f>
        <v>3</v>
      </c>
      <c r="L87" s="17">
        <f>IF(ISBLANK(F87),"",IF(LEFT(F87)="-",1,0)+IF(LEFT(G87)="-",1,0)+IF(LEFT(H87)="-",1,0)+IF(LEFT(I87)="-",1,0)+IF(LEFT(J87)="-",1,0))</f>
        <v>1</v>
      </c>
      <c r="M87" s="18">
        <f t="shared" ref="M87:N91" si="3">IF(K87=3,1,"")</f>
        <v>1</v>
      </c>
      <c r="N87" s="67" t="str">
        <f t="shared" si="3"/>
        <v/>
      </c>
    </row>
    <row r="88" spans="1:14">
      <c r="A88" s="1"/>
      <c r="B88" s="66" t="s">
        <v>20</v>
      </c>
      <c r="C88" s="91" t="str">
        <f>IF(C81&gt;"",C81&amp;" - "&amp;G81,"")</f>
        <v>Helminen, Vesa - Kokkonen, Jani</v>
      </c>
      <c r="D88" s="91"/>
      <c r="E88" s="42"/>
      <c r="F88" s="46">
        <v>-7</v>
      </c>
      <c r="G88" s="46">
        <v>-2</v>
      </c>
      <c r="H88" s="46">
        <v>-5</v>
      </c>
      <c r="I88" s="46"/>
      <c r="J88" s="45"/>
      <c r="K88" s="19">
        <f>IF(ISBLANK(F88),"",COUNTIF(F88:J88,"&gt;=0"))</f>
        <v>0</v>
      </c>
      <c r="L88" s="20">
        <f>IF(ISBLANK(F88),"",IF(LEFT(F88)="-",1,0)+IF(LEFT(G88)="-",1,0)+IF(LEFT(H88)="-",1,0)+IF(LEFT(I88)="-",1,0)+IF(LEFT(J88)="-",1,0))</f>
        <v>3</v>
      </c>
      <c r="M88" s="21" t="str">
        <f t="shared" si="3"/>
        <v/>
      </c>
      <c r="N88" s="68">
        <f t="shared" si="3"/>
        <v>1</v>
      </c>
    </row>
    <row r="89" spans="1:14">
      <c r="A89" s="1"/>
      <c r="B89" s="69" t="s">
        <v>21</v>
      </c>
      <c r="C89" s="15" t="str">
        <f>IF(C83&gt;"",C83&amp;" / "&amp;C84,"")</f>
        <v>Karhunen, Pekka / Helminen, Vesa</v>
      </c>
      <c r="D89" s="15" t="str">
        <f>IF(G83&gt;"",G83&amp;" / "&amp;G84,"")</f>
        <v>Kokkonen, Jani / Pasanen, Mika</v>
      </c>
      <c r="E89" s="43"/>
      <c r="F89" s="46">
        <v>-9</v>
      </c>
      <c r="G89" s="46">
        <v>8</v>
      </c>
      <c r="H89" s="46">
        <v>5</v>
      </c>
      <c r="I89" s="46">
        <v>-5</v>
      </c>
      <c r="J89" s="45">
        <v>-8</v>
      </c>
      <c r="K89" s="19">
        <f>IF(ISBLANK(F89),"",COUNTIF(F89:J89,"&gt;=0"))</f>
        <v>2</v>
      </c>
      <c r="L89" s="20">
        <f>IF(ISBLANK(F89),"",IF(LEFT(F89)="-",1,0)+IF(LEFT(G89)="-",1,0)+IF(LEFT(H89)="-",1,0)+IF(LEFT(I89)="-",1,0)+IF(LEFT(J89)="-",1,0))</f>
        <v>3</v>
      </c>
      <c r="M89" s="21" t="str">
        <f t="shared" si="3"/>
        <v/>
      </c>
      <c r="N89" s="68">
        <f t="shared" si="3"/>
        <v>1</v>
      </c>
    </row>
    <row r="90" spans="1:14">
      <c r="A90" s="1"/>
      <c r="B90" s="66" t="s">
        <v>22</v>
      </c>
      <c r="C90" s="91" t="str">
        <f>IF(C80&gt;"",C80&amp;" - "&amp;G81,"")</f>
        <v>Karhunen, Pekka - Kokkonen, Jani</v>
      </c>
      <c r="D90" s="91"/>
      <c r="E90" s="42"/>
      <c r="F90" s="46">
        <v>-4</v>
      </c>
      <c r="G90" s="46">
        <v>-3</v>
      </c>
      <c r="H90" s="46">
        <v>-7</v>
      </c>
      <c r="I90" s="46"/>
      <c r="J90" s="45"/>
      <c r="K90" s="19">
        <f>IF(ISBLANK(F90),"",COUNTIF(F90:J90,"&gt;=0"))</f>
        <v>0</v>
      </c>
      <c r="L90" s="20">
        <f>IF(ISBLANK(F90),"",IF(LEFT(F90)="-",1,0)+IF(LEFT(G90)="-",1,0)+IF(LEFT(H90)="-",1,0)+IF(LEFT(I90)="-",1,0)+IF(LEFT(J90)="-",1,0))</f>
        <v>3</v>
      </c>
      <c r="M90" s="21" t="str">
        <f t="shared" si="3"/>
        <v/>
      </c>
      <c r="N90" s="68">
        <f t="shared" si="3"/>
        <v>1</v>
      </c>
    </row>
    <row r="91" spans="1:14" ht="15.75" thickBot="1">
      <c r="A91" s="1"/>
      <c r="B91" s="66" t="s">
        <v>23</v>
      </c>
      <c r="C91" s="91" t="str">
        <f>IF(C81&gt;"",C81&amp;" - "&amp;G80,"")</f>
        <v>Helminen, Vesa - Lehtinen, Tero</v>
      </c>
      <c r="D91" s="91"/>
      <c r="E91" s="42"/>
      <c r="F91" s="46"/>
      <c r="G91" s="46"/>
      <c r="H91" s="46"/>
      <c r="I91" s="46"/>
      <c r="J91" s="45"/>
      <c r="K91" s="22" t="str">
        <f>IF(ISBLANK(F91),"",COUNTIF(F91:J91,"&gt;=0"))</f>
        <v/>
      </c>
      <c r="L91" s="23" t="str">
        <f>IF(ISBLANK(F91),"",IF(LEFT(F91)="-",1,0)+IF(LEFT(G91)="-",1,0)+IF(LEFT(H91)="-",1,0)+IF(LEFT(I91)="-",1,0)+IF(LEFT(J91)="-",1,0))</f>
        <v/>
      </c>
      <c r="M91" s="24" t="str">
        <f t="shared" si="3"/>
        <v/>
      </c>
      <c r="N91" s="70" t="str">
        <f t="shared" si="3"/>
        <v/>
      </c>
    </row>
    <row r="92" spans="1:14" ht="19.5" thickBot="1">
      <c r="A92" s="1"/>
      <c r="B92" s="71"/>
      <c r="C92" s="25"/>
      <c r="D92" s="25"/>
      <c r="E92" s="25"/>
      <c r="F92" s="26"/>
      <c r="G92" s="26"/>
      <c r="H92" s="27"/>
      <c r="I92" s="92" t="s">
        <v>24</v>
      </c>
      <c r="J92" s="92"/>
      <c r="K92" s="28">
        <f>COUNTIF(K87:K91,"=3")</f>
        <v>1</v>
      </c>
      <c r="L92" s="29">
        <f>COUNTIF(L87:L91,"=3")</f>
        <v>3</v>
      </c>
      <c r="M92" s="40">
        <f>SUM(M87:M91)</f>
        <v>1</v>
      </c>
      <c r="N92" s="72">
        <f>SUM(N87:N91)</f>
        <v>3</v>
      </c>
    </row>
    <row r="93" spans="1:14">
      <c r="A93" s="1"/>
      <c r="B93" s="73" t="s">
        <v>25</v>
      </c>
      <c r="C93" s="25"/>
      <c r="D93" s="25"/>
      <c r="E93" s="25"/>
      <c r="F93" s="25"/>
      <c r="G93" s="25"/>
      <c r="H93" s="25"/>
      <c r="I93" s="25"/>
      <c r="J93" s="25"/>
      <c r="K93" s="1"/>
      <c r="L93" s="1"/>
      <c r="M93" s="1"/>
      <c r="N93" s="54"/>
    </row>
    <row r="94" spans="1:14">
      <c r="A94" s="1"/>
      <c r="B94" s="74" t="s">
        <v>26</v>
      </c>
      <c r="C94" s="32"/>
      <c r="D94" s="31" t="s">
        <v>27</v>
      </c>
      <c r="E94" s="32"/>
      <c r="F94" s="31" t="s">
        <v>28</v>
      </c>
      <c r="G94" s="31"/>
      <c r="H94" s="30"/>
      <c r="I94" s="1"/>
      <c r="J94" s="85" t="s">
        <v>29</v>
      </c>
      <c r="K94" s="85"/>
      <c r="L94" s="85"/>
      <c r="M94" s="85"/>
      <c r="N94" s="86"/>
    </row>
    <row r="95" spans="1:14" ht="21.75" thickBot="1">
      <c r="A95" s="1"/>
      <c r="B95" s="87"/>
      <c r="C95" s="88"/>
      <c r="D95" s="88"/>
      <c r="E95" s="33"/>
      <c r="F95" s="88"/>
      <c r="G95" s="88"/>
      <c r="H95" s="88"/>
      <c r="I95" s="88"/>
      <c r="J95" s="89" t="str">
        <f>IF(M92=3,C79,IF(N92=3,G79,""))</f>
        <v>Pt-2000</v>
      </c>
      <c r="K95" s="89"/>
      <c r="L95" s="89"/>
      <c r="M95" s="89"/>
      <c r="N95" s="90"/>
    </row>
    <row r="96" spans="1:14">
      <c r="A96" s="1"/>
      <c r="B96" s="78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80"/>
    </row>
    <row r="98" spans="1:14">
      <c r="A98" s="1"/>
      <c r="B98" s="51"/>
      <c r="C98" s="47"/>
      <c r="D98" s="47"/>
      <c r="E98" s="47"/>
      <c r="F98" s="52"/>
      <c r="G98" s="48" t="s">
        <v>0</v>
      </c>
      <c r="H98" s="49"/>
      <c r="I98" s="101" t="s">
        <v>134</v>
      </c>
      <c r="J98" s="101"/>
      <c r="K98" s="101"/>
      <c r="L98" s="101"/>
      <c r="M98" s="101"/>
      <c r="N98" s="102"/>
    </row>
    <row r="99" spans="1:14">
      <c r="A99" s="1"/>
      <c r="B99" s="53"/>
      <c r="C99" s="2" t="s">
        <v>1</v>
      </c>
      <c r="D99" s="2"/>
      <c r="E99" s="1"/>
      <c r="F99" s="3"/>
      <c r="G99" s="48" t="s">
        <v>2</v>
      </c>
      <c r="H99" s="50"/>
      <c r="I99" s="101" t="s">
        <v>35</v>
      </c>
      <c r="J99" s="101"/>
      <c r="K99" s="101"/>
      <c r="L99" s="101"/>
      <c r="M99" s="101"/>
      <c r="N99" s="102"/>
    </row>
    <row r="100" spans="1:14" ht="15.75">
      <c r="A100" s="1"/>
      <c r="B100" s="53"/>
      <c r="C100" s="5" t="s">
        <v>3</v>
      </c>
      <c r="D100" s="5"/>
      <c r="E100" s="1"/>
      <c r="F100" s="3"/>
      <c r="G100" s="48" t="s">
        <v>4</v>
      </c>
      <c r="H100" s="50"/>
      <c r="I100" s="101" t="s">
        <v>135</v>
      </c>
      <c r="J100" s="101"/>
      <c r="K100" s="101"/>
      <c r="L100" s="101"/>
      <c r="M100" s="101"/>
      <c r="N100" s="102"/>
    </row>
    <row r="101" spans="1:14" ht="15.75">
      <c r="A101" s="1"/>
      <c r="B101" s="53"/>
      <c r="C101" s="1" t="s">
        <v>5</v>
      </c>
      <c r="D101" s="5"/>
      <c r="E101" s="1"/>
      <c r="F101" s="3"/>
      <c r="G101" s="48" t="s">
        <v>6</v>
      </c>
      <c r="H101" s="50"/>
      <c r="I101" s="105">
        <v>44877</v>
      </c>
      <c r="J101" s="105"/>
      <c r="K101" s="105"/>
      <c r="L101" s="105"/>
      <c r="M101" s="105"/>
      <c r="N101" s="106"/>
    </row>
    <row r="102" spans="1:14" ht="15.75" thickBot="1">
      <c r="A102" s="1"/>
      <c r="B102" s="5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54"/>
    </row>
    <row r="103" spans="1:14">
      <c r="A103" s="1"/>
      <c r="B103" s="55" t="s">
        <v>7</v>
      </c>
      <c r="C103" s="103" t="s">
        <v>38</v>
      </c>
      <c r="D103" s="103"/>
      <c r="E103" s="7"/>
      <c r="F103" s="6" t="s">
        <v>8</v>
      </c>
      <c r="G103" s="103" t="s">
        <v>44</v>
      </c>
      <c r="H103" s="103"/>
      <c r="I103" s="103"/>
      <c r="J103" s="103"/>
      <c r="K103" s="103"/>
      <c r="L103" s="103"/>
      <c r="M103" s="103"/>
      <c r="N103" s="104"/>
    </row>
    <row r="104" spans="1:14">
      <c r="A104" s="1"/>
      <c r="B104" s="57" t="s">
        <v>9</v>
      </c>
      <c r="C104" s="93" t="s">
        <v>40</v>
      </c>
      <c r="D104" s="93"/>
      <c r="E104" s="9"/>
      <c r="F104" s="8" t="s">
        <v>10</v>
      </c>
      <c r="G104" s="93" t="s">
        <v>45</v>
      </c>
      <c r="H104" s="93"/>
      <c r="I104" s="93"/>
      <c r="J104" s="93"/>
      <c r="K104" s="93"/>
      <c r="L104" s="93"/>
      <c r="M104" s="93"/>
      <c r="N104" s="94"/>
    </row>
    <row r="105" spans="1:14">
      <c r="A105" s="1"/>
      <c r="B105" s="57" t="s">
        <v>11</v>
      </c>
      <c r="C105" s="93" t="s">
        <v>61</v>
      </c>
      <c r="D105" s="93"/>
      <c r="E105" s="9"/>
      <c r="F105" s="8" t="s">
        <v>12</v>
      </c>
      <c r="G105" s="93" t="s">
        <v>46</v>
      </c>
      <c r="H105" s="93"/>
      <c r="I105" s="93"/>
      <c r="J105" s="93"/>
      <c r="K105" s="93"/>
      <c r="L105" s="93"/>
      <c r="M105" s="93"/>
      <c r="N105" s="94"/>
    </row>
    <row r="106" spans="1:14">
      <c r="A106" s="1"/>
      <c r="B106" s="98" t="s">
        <v>13</v>
      </c>
      <c r="C106" s="99"/>
      <c r="D106" s="99"/>
      <c r="E106" s="10"/>
      <c r="F106" s="99" t="s">
        <v>13</v>
      </c>
      <c r="G106" s="99"/>
      <c r="H106" s="99"/>
      <c r="I106" s="99"/>
      <c r="J106" s="99"/>
      <c r="K106" s="99"/>
      <c r="L106" s="99"/>
      <c r="M106" s="99"/>
      <c r="N106" s="100"/>
    </row>
    <row r="107" spans="1:14">
      <c r="A107" s="1"/>
      <c r="B107" s="61" t="s">
        <v>14</v>
      </c>
      <c r="C107" s="93" t="s">
        <v>40</v>
      </c>
      <c r="D107" s="93"/>
      <c r="E107" s="9"/>
      <c r="F107" s="11" t="s">
        <v>14</v>
      </c>
      <c r="G107" s="93" t="s">
        <v>45</v>
      </c>
      <c r="H107" s="93"/>
      <c r="I107" s="93"/>
      <c r="J107" s="93"/>
      <c r="K107" s="93"/>
      <c r="L107" s="93"/>
      <c r="M107" s="93"/>
      <c r="N107" s="94"/>
    </row>
    <row r="108" spans="1:14" ht="15.75" thickBot="1">
      <c r="A108" s="1"/>
      <c r="B108" s="62" t="s">
        <v>14</v>
      </c>
      <c r="C108" s="95" t="s">
        <v>39</v>
      </c>
      <c r="D108" s="95"/>
      <c r="E108" s="13"/>
      <c r="F108" s="12" t="s">
        <v>14</v>
      </c>
      <c r="G108" s="95" t="s">
        <v>46</v>
      </c>
      <c r="H108" s="95"/>
      <c r="I108" s="95"/>
      <c r="J108" s="95"/>
      <c r="K108" s="95"/>
      <c r="L108" s="95"/>
      <c r="M108" s="95"/>
      <c r="N108" s="96"/>
    </row>
    <row r="109" spans="1:14">
      <c r="A109" s="1"/>
      <c r="B109" s="5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54"/>
    </row>
    <row r="110" spans="1:14" ht="15.75" thickBot="1">
      <c r="A110" s="1"/>
      <c r="B110" s="64" t="s">
        <v>15</v>
      </c>
      <c r="C110" s="1"/>
      <c r="D110" s="1"/>
      <c r="E110" s="1"/>
      <c r="F110" s="14">
        <v>1</v>
      </c>
      <c r="G110" s="14">
        <v>2</v>
      </c>
      <c r="H110" s="14">
        <v>3</v>
      </c>
      <c r="I110" s="14">
        <v>4</v>
      </c>
      <c r="J110" s="14">
        <v>5</v>
      </c>
      <c r="K110" s="97" t="s">
        <v>16</v>
      </c>
      <c r="L110" s="97"/>
      <c r="M110" s="14" t="s">
        <v>17</v>
      </c>
      <c r="N110" s="65" t="s">
        <v>18</v>
      </c>
    </row>
    <row r="111" spans="1:14">
      <c r="A111" s="1"/>
      <c r="B111" s="66" t="s">
        <v>19</v>
      </c>
      <c r="C111" s="91" t="str">
        <f>IF(C104&gt;"",C104&amp;" - "&amp;G104,"")</f>
        <v>Weckström, Jens - Ovaska, Jukka</v>
      </c>
      <c r="D111" s="91"/>
      <c r="E111" s="42"/>
      <c r="F111" s="46">
        <v>-9</v>
      </c>
      <c r="G111" s="46">
        <v>2</v>
      </c>
      <c r="H111" s="46">
        <v>8</v>
      </c>
      <c r="I111" s="46">
        <v>-12</v>
      </c>
      <c r="J111" s="44">
        <v>5</v>
      </c>
      <c r="K111" s="16">
        <f>IF(ISBLANK(F111),"",COUNTIF(F111:J111,"&gt;=0"))</f>
        <v>3</v>
      </c>
      <c r="L111" s="17">
        <f>IF(ISBLANK(F111),"",IF(LEFT(F111)="-",1,0)+IF(LEFT(G111)="-",1,0)+IF(LEFT(H111)="-",1,0)+IF(LEFT(I111)="-",1,0)+IF(LEFT(J111)="-",1,0))</f>
        <v>2</v>
      </c>
      <c r="M111" s="18">
        <f t="shared" ref="M111:N115" si="4">IF(K111=3,1,"")</f>
        <v>1</v>
      </c>
      <c r="N111" s="67" t="str">
        <f t="shared" si="4"/>
        <v/>
      </c>
    </row>
    <row r="112" spans="1:14">
      <c r="A112" s="1"/>
      <c r="B112" s="66" t="s">
        <v>20</v>
      </c>
      <c r="C112" s="91" t="str">
        <f>IF(C105&gt;"",C105&amp;" - "&amp;G105,"")</f>
        <v>Wickholm, Leif - Anttila, Riku</v>
      </c>
      <c r="D112" s="91"/>
      <c r="E112" s="42"/>
      <c r="F112" s="46">
        <v>-3</v>
      </c>
      <c r="G112" s="46">
        <v>-2</v>
      </c>
      <c r="H112" s="46">
        <v>-2</v>
      </c>
      <c r="I112" s="46"/>
      <c r="J112" s="45"/>
      <c r="K112" s="19">
        <f>IF(ISBLANK(F112),"",COUNTIF(F112:J112,"&gt;=0"))</f>
        <v>0</v>
      </c>
      <c r="L112" s="20">
        <f>IF(ISBLANK(F112),"",IF(LEFT(F112)="-",1,0)+IF(LEFT(G112)="-",1,0)+IF(LEFT(H112)="-",1,0)+IF(LEFT(I112)="-",1,0)+IF(LEFT(J112)="-",1,0))</f>
        <v>3</v>
      </c>
      <c r="M112" s="21" t="str">
        <f t="shared" si="4"/>
        <v/>
      </c>
      <c r="N112" s="68">
        <f t="shared" si="4"/>
        <v>1</v>
      </c>
    </row>
    <row r="113" spans="1:14">
      <c r="A113" s="1"/>
      <c r="B113" s="69" t="s">
        <v>21</v>
      </c>
      <c r="C113" s="15" t="str">
        <f>IF(C107&gt;"",C107&amp;" / "&amp;C108,"")</f>
        <v>Weckström, Jens / Paldanius, Juha</v>
      </c>
      <c r="D113" s="15" t="str">
        <f>IF(G107&gt;"",G107&amp;" / "&amp;G108,"")</f>
        <v>Ovaska, Jukka / Anttila, Riku</v>
      </c>
      <c r="E113" s="43"/>
      <c r="F113" s="46">
        <v>-7</v>
      </c>
      <c r="G113" s="46">
        <v>4</v>
      </c>
      <c r="H113" s="46">
        <v>12</v>
      </c>
      <c r="I113" s="46">
        <v>-7</v>
      </c>
      <c r="J113" s="45">
        <v>4</v>
      </c>
      <c r="K113" s="19">
        <f>IF(ISBLANK(F113),"",COUNTIF(F113:J113,"&gt;=0"))</f>
        <v>3</v>
      </c>
      <c r="L113" s="20">
        <f>IF(ISBLANK(F113),"",IF(LEFT(F113)="-",1,0)+IF(LEFT(G113)="-",1,0)+IF(LEFT(H113)="-",1,0)+IF(LEFT(I113)="-",1,0)+IF(LEFT(J113)="-",1,0))</f>
        <v>2</v>
      </c>
      <c r="M113" s="21">
        <f t="shared" si="4"/>
        <v>1</v>
      </c>
      <c r="N113" s="68" t="str">
        <f t="shared" si="4"/>
        <v/>
      </c>
    </row>
    <row r="114" spans="1:14">
      <c r="A114" s="1"/>
      <c r="B114" s="66" t="s">
        <v>22</v>
      </c>
      <c r="C114" s="91" t="str">
        <f>IF(C104&gt;"",C104&amp;" - "&amp;G105,"")</f>
        <v>Weckström, Jens - Anttila, Riku</v>
      </c>
      <c r="D114" s="91"/>
      <c r="E114" s="42"/>
      <c r="F114" s="46">
        <v>8</v>
      </c>
      <c r="G114" s="46">
        <v>10</v>
      </c>
      <c r="H114" s="46">
        <v>9</v>
      </c>
      <c r="I114" s="46"/>
      <c r="J114" s="45"/>
      <c r="K114" s="19">
        <f>IF(ISBLANK(F114),"",COUNTIF(F114:J114,"&gt;=0"))</f>
        <v>3</v>
      </c>
      <c r="L114" s="20">
        <f>IF(ISBLANK(F114),"",IF(LEFT(F114)="-",1,0)+IF(LEFT(G114)="-",1,0)+IF(LEFT(H114)="-",1,0)+IF(LEFT(I114)="-",1,0)+IF(LEFT(J114)="-",1,0))</f>
        <v>0</v>
      </c>
      <c r="M114" s="21">
        <f t="shared" si="4"/>
        <v>1</v>
      </c>
      <c r="N114" s="68" t="str">
        <f t="shared" si="4"/>
        <v/>
      </c>
    </row>
    <row r="115" spans="1:14" ht="15.75" thickBot="1">
      <c r="A115" s="1"/>
      <c r="B115" s="66" t="s">
        <v>23</v>
      </c>
      <c r="C115" s="91" t="str">
        <f>IF(C105&gt;"",C105&amp;" - "&amp;G104,"")</f>
        <v>Wickholm, Leif - Ovaska, Jukka</v>
      </c>
      <c r="D115" s="91"/>
      <c r="E115" s="42"/>
      <c r="F115" s="46"/>
      <c r="G115" s="46"/>
      <c r="H115" s="46"/>
      <c r="I115" s="46"/>
      <c r="J115" s="45"/>
      <c r="K115" s="22" t="str">
        <f>IF(ISBLANK(F115),"",COUNTIF(F115:J115,"&gt;=0"))</f>
        <v/>
      </c>
      <c r="L115" s="23" t="str">
        <f>IF(ISBLANK(F115),"",IF(LEFT(F115)="-",1,0)+IF(LEFT(G115)="-",1,0)+IF(LEFT(H115)="-",1,0)+IF(LEFT(I115)="-",1,0)+IF(LEFT(J115)="-",1,0))</f>
        <v/>
      </c>
      <c r="M115" s="24" t="str">
        <f t="shared" si="4"/>
        <v/>
      </c>
      <c r="N115" s="70" t="str">
        <f t="shared" si="4"/>
        <v/>
      </c>
    </row>
    <row r="116" spans="1:14" ht="19.5" thickBot="1">
      <c r="A116" s="1"/>
      <c r="B116" s="71"/>
      <c r="C116" s="25"/>
      <c r="D116" s="25"/>
      <c r="E116" s="25"/>
      <c r="F116" s="26"/>
      <c r="G116" s="26"/>
      <c r="H116" s="27"/>
      <c r="I116" s="92" t="s">
        <v>24</v>
      </c>
      <c r="J116" s="92"/>
      <c r="K116" s="28">
        <f>COUNTIF(K111:K115,"=3")</f>
        <v>3</v>
      </c>
      <c r="L116" s="29">
        <f>COUNTIF(L111:L115,"=3")</f>
        <v>1</v>
      </c>
      <c r="M116" s="40">
        <f>SUM(M111:M115)</f>
        <v>3</v>
      </c>
      <c r="N116" s="72">
        <f>SUM(N111:N115)</f>
        <v>1</v>
      </c>
    </row>
    <row r="117" spans="1:14">
      <c r="A117" s="1"/>
      <c r="B117" s="73" t="s">
        <v>25</v>
      </c>
      <c r="C117" s="25"/>
      <c r="D117" s="25"/>
      <c r="E117" s="25"/>
      <c r="F117" s="25"/>
      <c r="G117" s="25"/>
      <c r="H117" s="25"/>
      <c r="I117" s="25"/>
      <c r="J117" s="25"/>
      <c r="K117" s="1"/>
      <c r="L117" s="1"/>
      <c r="M117" s="1"/>
      <c r="N117" s="54"/>
    </row>
    <row r="118" spans="1:14">
      <c r="A118" s="1"/>
      <c r="B118" s="74" t="s">
        <v>26</v>
      </c>
      <c r="C118" s="32"/>
      <c r="D118" s="31" t="s">
        <v>27</v>
      </c>
      <c r="E118" s="32"/>
      <c r="F118" s="31" t="s">
        <v>28</v>
      </c>
      <c r="G118" s="31"/>
      <c r="H118" s="30"/>
      <c r="I118" s="1"/>
      <c r="J118" s="85" t="s">
        <v>29</v>
      </c>
      <c r="K118" s="85"/>
      <c r="L118" s="85"/>
      <c r="M118" s="85"/>
      <c r="N118" s="86"/>
    </row>
    <row r="119" spans="1:14" ht="21.75" thickBot="1">
      <c r="A119" s="1"/>
      <c r="B119" s="87"/>
      <c r="C119" s="88"/>
      <c r="D119" s="88"/>
      <c r="E119" s="33"/>
      <c r="F119" s="88"/>
      <c r="G119" s="88"/>
      <c r="H119" s="88"/>
      <c r="I119" s="88"/>
      <c r="J119" s="89" t="str">
        <f>IF(M116=3,C103,IF(N116=3,G103,""))</f>
        <v>Maraton</v>
      </c>
      <c r="K119" s="89"/>
      <c r="L119" s="89"/>
      <c r="M119" s="89"/>
      <c r="N119" s="90"/>
    </row>
    <row r="120" spans="1:14">
      <c r="A120" s="1"/>
      <c r="B120" s="78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80"/>
    </row>
    <row r="122" spans="1:14">
      <c r="A122" s="1"/>
      <c r="B122" s="51"/>
      <c r="C122" s="47"/>
      <c r="D122" s="47"/>
      <c r="E122" s="47"/>
      <c r="F122" s="52"/>
      <c r="G122" s="48" t="s">
        <v>0</v>
      </c>
      <c r="H122" s="49"/>
      <c r="I122" s="101" t="s">
        <v>134</v>
      </c>
      <c r="J122" s="101"/>
      <c r="K122" s="101"/>
      <c r="L122" s="101"/>
      <c r="M122" s="101"/>
      <c r="N122" s="102"/>
    </row>
    <row r="123" spans="1:14">
      <c r="A123" s="1"/>
      <c r="B123" s="53"/>
      <c r="C123" s="2" t="s">
        <v>1</v>
      </c>
      <c r="D123" s="2"/>
      <c r="E123" s="1"/>
      <c r="F123" s="3"/>
      <c r="G123" s="48" t="s">
        <v>2</v>
      </c>
      <c r="H123" s="50"/>
      <c r="I123" s="101" t="s">
        <v>35</v>
      </c>
      <c r="J123" s="101"/>
      <c r="K123" s="101"/>
      <c r="L123" s="101"/>
      <c r="M123" s="101"/>
      <c r="N123" s="102"/>
    </row>
    <row r="124" spans="1:14" ht="15.75">
      <c r="A124" s="1"/>
      <c r="B124" s="53"/>
      <c r="C124" s="5" t="s">
        <v>3</v>
      </c>
      <c r="D124" s="5"/>
      <c r="E124" s="1"/>
      <c r="F124" s="3"/>
      <c r="G124" s="48" t="s">
        <v>4</v>
      </c>
      <c r="H124" s="50"/>
      <c r="I124" s="101" t="s">
        <v>135</v>
      </c>
      <c r="J124" s="101"/>
      <c r="K124" s="101"/>
      <c r="L124" s="101"/>
      <c r="M124" s="101"/>
      <c r="N124" s="102"/>
    </row>
    <row r="125" spans="1:14" ht="15.75">
      <c r="A125" s="1"/>
      <c r="B125" s="53"/>
      <c r="C125" s="1" t="s">
        <v>5</v>
      </c>
      <c r="D125" s="5"/>
      <c r="E125" s="1"/>
      <c r="F125" s="3"/>
      <c r="G125" s="48" t="s">
        <v>6</v>
      </c>
      <c r="H125" s="50"/>
      <c r="I125" s="105">
        <v>44877</v>
      </c>
      <c r="J125" s="105"/>
      <c r="K125" s="105"/>
      <c r="L125" s="105"/>
      <c r="M125" s="105"/>
      <c r="N125" s="106"/>
    </row>
    <row r="126" spans="1:14" ht="15.75" thickBot="1">
      <c r="A126" s="1"/>
      <c r="B126" s="5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54"/>
    </row>
    <row r="127" spans="1:14">
      <c r="A127" s="1"/>
      <c r="B127" s="55" t="s">
        <v>7</v>
      </c>
      <c r="C127" s="103" t="s">
        <v>50</v>
      </c>
      <c r="D127" s="103"/>
      <c r="E127" s="7"/>
      <c r="F127" s="6" t="s">
        <v>8</v>
      </c>
      <c r="G127" s="103" t="s">
        <v>59</v>
      </c>
      <c r="H127" s="103"/>
      <c r="I127" s="103"/>
      <c r="J127" s="103"/>
      <c r="K127" s="103"/>
      <c r="L127" s="103"/>
      <c r="M127" s="103"/>
      <c r="N127" s="104"/>
    </row>
    <row r="128" spans="1:14">
      <c r="A128" s="1"/>
      <c r="B128" s="57" t="s">
        <v>9</v>
      </c>
      <c r="C128" s="93" t="s">
        <v>53</v>
      </c>
      <c r="D128" s="93"/>
      <c r="E128" s="9"/>
      <c r="F128" s="8" t="s">
        <v>10</v>
      </c>
      <c r="G128" s="93" t="s">
        <v>57</v>
      </c>
      <c r="H128" s="93"/>
      <c r="I128" s="93"/>
      <c r="J128" s="93"/>
      <c r="K128" s="93"/>
      <c r="L128" s="93"/>
      <c r="M128" s="93"/>
      <c r="N128" s="94"/>
    </row>
    <row r="129" spans="1:14">
      <c r="A129" s="1"/>
      <c r="B129" s="57" t="s">
        <v>11</v>
      </c>
      <c r="C129" s="93" t="s">
        <v>52</v>
      </c>
      <c r="D129" s="93"/>
      <c r="E129" s="9"/>
      <c r="F129" s="8" t="s">
        <v>12</v>
      </c>
      <c r="G129" s="93" t="s">
        <v>58</v>
      </c>
      <c r="H129" s="93"/>
      <c r="I129" s="93"/>
      <c r="J129" s="93"/>
      <c r="K129" s="93"/>
      <c r="L129" s="93"/>
      <c r="M129" s="93"/>
      <c r="N129" s="94"/>
    </row>
    <row r="130" spans="1:14">
      <c r="A130" s="1"/>
      <c r="B130" s="98" t="s">
        <v>13</v>
      </c>
      <c r="C130" s="99"/>
      <c r="D130" s="99"/>
      <c r="E130" s="10"/>
      <c r="F130" s="99" t="s">
        <v>13</v>
      </c>
      <c r="G130" s="99"/>
      <c r="H130" s="99"/>
      <c r="I130" s="99"/>
      <c r="J130" s="99"/>
      <c r="K130" s="99"/>
      <c r="L130" s="99"/>
      <c r="M130" s="99"/>
      <c r="N130" s="100"/>
    </row>
    <row r="131" spans="1:14">
      <c r="A131" s="1"/>
      <c r="B131" s="61" t="s">
        <v>14</v>
      </c>
      <c r="C131" s="93" t="s">
        <v>53</v>
      </c>
      <c r="D131" s="93"/>
      <c r="E131" s="9"/>
      <c r="F131" s="11" t="s">
        <v>14</v>
      </c>
      <c r="G131" s="93" t="s">
        <v>58</v>
      </c>
      <c r="H131" s="93"/>
      <c r="I131" s="93"/>
      <c r="J131" s="93"/>
      <c r="K131" s="93"/>
      <c r="L131" s="93"/>
      <c r="M131" s="93"/>
      <c r="N131" s="94"/>
    </row>
    <row r="132" spans="1:14" ht="15.75" thickBot="1">
      <c r="A132" s="1"/>
      <c r="B132" s="62" t="s">
        <v>14</v>
      </c>
      <c r="C132" s="95" t="s">
        <v>51</v>
      </c>
      <c r="D132" s="95"/>
      <c r="E132" s="13"/>
      <c r="F132" s="12" t="s">
        <v>14</v>
      </c>
      <c r="G132" s="95" t="s">
        <v>60</v>
      </c>
      <c r="H132" s="95"/>
      <c r="I132" s="95"/>
      <c r="J132" s="95"/>
      <c r="K132" s="95"/>
      <c r="L132" s="95"/>
      <c r="M132" s="95"/>
      <c r="N132" s="96"/>
    </row>
    <row r="133" spans="1:14">
      <c r="A133" s="1"/>
      <c r="B133" s="5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54"/>
    </row>
    <row r="134" spans="1:14" ht="15.75" thickBot="1">
      <c r="A134" s="1"/>
      <c r="B134" s="64" t="s">
        <v>15</v>
      </c>
      <c r="C134" s="1"/>
      <c r="D134" s="1"/>
      <c r="E134" s="1"/>
      <c r="F134" s="14">
        <v>1</v>
      </c>
      <c r="G134" s="14">
        <v>2</v>
      </c>
      <c r="H134" s="14">
        <v>3</v>
      </c>
      <c r="I134" s="14">
        <v>4</v>
      </c>
      <c r="J134" s="14">
        <v>5</v>
      </c>
      <c r="K134" s="97" t="s">
        <v>16</v>
      </c>
      <c r="L134" s="97"/>
      <c r="M134" s="14" t="s">
        <v>17</v>
      </c>
      <c r="N134" s="65" t="s">
        <v>18</v>
      </c>
    </row>
    <row r="135" spans="1:14">
      <c r="A135" s="1"/>
      <c r="B135" s="66" t="s">
        <v>19</v>
      </c>
      <c r="C135" s="91" t="str">
        <f>IF(C128&gt;"",C128&amp;" - "&amp;G128,"")</f>
        <v>Muinonen, Julius - Lehtinen, Tero</v>
      </c>
      <c r="D135" s="91"/>
      <c r="E135" s="42"/>
      <c r="F135" s="46">
        <v>-11</v>
      </c>
      <c r="G135" s="46">
        <v>9</v>
      </c>
      <c r="H135" s="46">
        <v>8</v>
      </c>
      <c r="I135" s="46">
        <v>-8</v>
      </c>
      <c r="J135" s="44">
        <v>10</v>
      </c>
      <c r="K135" s="16">
        <f>IF(ISBLANK(F135),"",COUNTIF(F135:J135,"&gt;=0"))</f>
        <v>3</v>
      </c>
      <c r="L135" s="17">
        <f>IF(ISBLANK(F135),"",IF(LEFT(F135)="-",1,0)+IF(LEFT(G135)="-",1,0)+IF(LEFT(H135)="-",1,0)+IF(LEFT(I135)="-",1,0)+IF(LEFT(J135)="-",1,0))</f>
        <v>2</v>
      </c>
      <c r="M135" s="18">
        <f t="shared" ref="M135:N139" si="5">IF(K135=3,1,"")</f>
        <v>1</v>
      </c>
      <c r="N135" s="67" t="str">
        <f t="shared" si="5"/>
        <v/>
      </c>
    </row>
    <row r="136" spans="1:14">
      <c r="A136" s="1"/>
      <c r="B136" s="66" t="s">
        <v>20</v>
      </c>
      <c r="C136" s="91" t="str">
        <f>IF(C129&gt;"",C129&amp;" - "&amp;G129,"")</f>
        <v>Tuomaila, Petri - Kokkonen, Jani</v>
      </c>
      <c r="D136" s="91"/>
      <c r="E136" s="42"/>
      <c r="F136" s="46">
        <v>-6</v>
      </c>
      <c r="G136" s="46">
        <v>-3</v>
      </c>
      <c r="H136" s="46">
        <v>-4</v>
      </c>
      <c r="I136" s="46"/>
      <c r="J136" s="45"/>
      <c r="K136" s="19">
        <f>IF(ISBLANK(F136),"",COUNTIF(F136:J136,"&gt;=0"))</f>
        <v>0</v>
      </c>
      <c r="L136" s="20">
        <f>IF(ISBLANK(F136),"",IF(LEFT(F136)="-",1,0)+IF(LEFT(G136)="-",1,0)+IF(LEFT(H136)="-",1,0)+IF(LEFT(I136)="-",1,0)+IF(LEFT(J136)="-",1,0))</f>
        <v>3</v>
      </c>
      <c r="M136" s="21" t="str">
        <f t="shared" si="5"/>
        <v/>
      </c>
      <c r="N136" s="68">
        <f t="shared" si="5"/>
        <v>1</v>
      </c>
    </row>
    <row r="137" spans="1:14">
      <c r="A137" s="1"/>
      <c r="B137" s="69" t="s">
        <v>21</v>
      </c>
      <c r="C137" s="15" t="str">
        <f>IF(C131&gt;"",C131&amp;" / "&amp;C132,"")</f>
        <v>Muinonen, Julius / Kivelä, Leo</v>
      </c>
      <c r="D137" s="15" t="str">
        <f>IF(G131&gt;"",G131&amp;" / "&amp;G132,"")</f>
        <v>Kokkonen, Jani / Pasanen, Mika</v>
      </c>
      <c r="E137" s="43"/>
      <c r="F137" s="46">
        <v>8</v>
      </c>
      <c r="G137" s="46">
        <v>-2</v>
      </c>
      <c r="H137" s="46">
        <v>-9</v>
      </c>
      <c r="I137" s="46">
        <v>7</v>
      </c>
      <c r="J137" s="45">
        <v>9</v>
      </c>
      <c r="K137" s="19">
        <f>IF(ISBLANK(F137),"",COUNTIF(F137:J137,"&gt;=0"))</f>
        <v>3</v>
      </c>
      <c r="L137" s="20">
        <f>IF(ISBLANK(F137),"",IF(LEFT(F137)="-",1,0)+IF(LEFT(G137)="-",1,0)+IF(LEFT(H137)="-",1,0)+IF(LEFT(I137)="-",1,0)+IF(LEFT(J137)="-",1,0))</f>
        <v>2</v>
      </c>
      <c r="M137" s="21">
        <f t="shared" si="5"/>
        <v>1</v>
      </c>
      <c r="N137" s="68" t="str">
        <f t="shared" si="5"/>
        <v/>
      </c>
    </row>
    <row r="138" spans="1:14">
      <c r="A138" s="1"/>
      <c r="B138" s="66" t="s">
        <v>22</v>
      </c>
      <c r="C138" s="91" t="str">
        <f>IF(C128&gt;"",C128&amp;" - "&amp;G129,"")</f>
        <v>Muinonen, Julius - Kokkonen, Jani</v>
      </c>
      <c r="D138" s="91"/>
      <c r="E138" s="42"/>
      <c r="F138" s="46">
        <v>-6</v>
      </c>
      <c r="G138" s="46">
        <v>-6</v>
      </c>
      <c r="H138" s="46">
        <v>-9</v>
      </c>
      <c r="I138" s="46"/>
      <c r="J138" s="45"/>
      <c r="K138" s="19">
        <f>IF(ISBLANK(F138),"",COUNTIF(F138:J138,"&gt;=0"))</f>
        <v>0</v>
      </c>
      <c r="L138" s="20">
        <f>IF(ISBLANK(F138),"",IF(LEFT(F138)="-",1,0)+IF(LEFT(G138)="-",1,0)+IF(LEFT(H138)="-",1,0)+IF(LEFT(I138)="-",1,0)+IF(LEFT(J138)="-",1,0))</f>
        <v>3</v>
      </c>
      <c r="M138" s="21" t="str">
        <f t="shared" si="5"/>
        <v/>
      </c>
      <c r="N138" s="68">
        <f t="shared" si="5"/>
        <v>1</v>
      </c>
    </row>
    <row r="139" spans="1:14" ht="15.75" thickBot="1">
      <c r="A139" s="1"/>
      <c r="B139" s="66" t="s">
        <v>23</v>
      </c>
      <c r="C139" s="91" t="str">
        <f>IF(C129&gt;"",C129&amp;" - "&amp;G128,"")</f>
        <v>Tuomaila, Petri - Lehtinen, Tero</v>
      </c>
      <c r="D139" s="91"/>
      <c r="E139" s="42"/>
      <c r="F139" s="46">
        <v>6</v>
      </c>
      <c r="G139" s="46">
        <v>9</v>
      </c>
      <c r="H139" s="46">
        <v>5</v>
      </c>
      <c r="I139" s="46"/>
      <c r="J139" s="45"/>
      <c r="K139" s="22">
        <f>IF(ISBLANK(F139),"",COUNTIF(F139:J139,"&gt;=0"))</f>
        <v>3</v>
      </c>
      <c r="L139" s="23">
        <f>IF(ISBLANK(F139),"",IF(LEFT(F139)="-",1,0)+IF(LEFT(G139)="-",1,0)+IF(LEFT(H139)="-",1,0)+IF(LEFT(I139)="-",1,0)+IF(LEFT(J139)="-",1,0))</f>
        <v>0</v>
      </c>
      <c r="M139" s="24">
        <f t="shared" si="5"/>
        <v>1</v>
      </c>
      <c r="N139" s="70" t="str">
        <f t="shared" si="5"/>
        <v/>
      </c>
    </row>
    <row r="140" spans="1:14" ht="19.5" thickBot="1">
      <c r="A140" s="1"/>
      <c r="B140" s="71"/>
      <c r="C140" s="25"/>
      <c r="D140" s="25"/>
      <c r="E140" s="25"/>
      <c r="F140" s="26"/>
      <c r="G140" s="26"/>
      <c r="H140" s="27"/>
      <c r="I140" s="92" t="s">
        <v>24</v>
      </c>
      <c r="J140" s="92"/>
      <c r="K140" s="28">
        <f>COUNTIF(K135:K139,"=3")</f>
        <v>3</v>
      </c>
      <c r="L140" s="29">
        <f>COUNTIF(L135:L139,"=3")</f>
        <v>2</v>
      </c>
      <c r="M140" s="40">
        <f>SUM(M135:M139)</f>
        <v>3</v>
      </c>
      <c r="N140" s="72">
        <f>SUM(N135:N139)</f>
        <v>2</v>
      </c>
    </row>
    <row r="141" spans="1:14">
      <c r="A141" s="1"/>
      <c r="B141" s="73" t="s">
        <v>25</v>
      </c>
      <c r="C141" s="25"/>
      <c r="D141" s="25"/>
      <c r="E141" s="25"/>
      <c r="F141" s="25"/>
      <c r="G141" s="25"/>
      <c r="H141" s="25"/>
      <c r="I141" s="25"/>
      <c r="J141" s="25"/>
      <c r="K141" s="1"/>
      <c r="L141" s="1"/>
      <c r="M141" s="1"/>
      <c r="N141" s="54"/>
    </row>
    <row r="142" spans="1:14">
      <c r="A142" s="1"/>
      <c r="B142" s="74" t="s">
        <v>26</v>
      </c>
      <c r="C142" s="32"/>
      <c r="D142" s="31" t="s">
        <v>27</v>
      </c>
      <c r="E142" s="32"/>
      <c r="F142" s="31" t="s">
        <v>28</v>
      </c>
      <c r="G142" s="31"/>
      <c r="H142" s="30"/>
      <c r="I142" s="1"/>
      <c r="J142" s="85" t="s">
        <v>29</v>
      </c>
      <c r="K142" s="85"/>
      <c r="L142" s="85"/>
      <c r="M142" s="85"/>
      <c r="N142" s="86"/>
    </row>
    <row r="143" spans="1:14" ht="21.75" thickBot="1">
      <c r="A143" s="1"/>
      <c r="B143" s="87"/>
      <c r="C143" s="88"/>
      <c r="D143" s="88"/>
      <c r="E143" s="33"/>
      <c r="F143" s="88"/>
      <c r="G143" s="88"/>
      <c r="H143" s="88"/>
      <c r="I143" s="88"/>
      <c r="J143" s="89" t="str">
        <f>IF(M140=3,C127,IF(N140=3,G127,""))</f>
        <v>LPTS</v>
      </c>
      <c r="K143" s="89"/>
      <c r="L143" s="89"/>
      <c r="M143" s="89"/>
      <c r="N143" s="90"/>
    </row>
    <row r="144" spans="1:14">
      <c r="A144" s="1"/>
      <c r="B144" s="78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80"/>
    </row>
    <row r="146" spans="1:14">
      <c r="A146" s="1"/>
      <c r="B146" s="51"/>
      <c r="C146" s="47"/>
      <c r="D146" s="47"/>
      <c r="E146" s="47"/>
      <c r="F146" s="52"/>
      <c r="G146" s="48" t="s">
        <v>0</v>
      </c>
      <c r="H146" s="49"/>
      <c r="I146" s="101" t="s">
        <v>134</v>
      </c>
      <c r="J146" s="101"/>
      <c r="K146" s="101"/>
      <c r="L146" s="101"/>
      <c r="M146" s="101"/>
      <c r="N146" s="102"/>
    </row>
    <row r="147" spans="1:14">
      <c r="A147" s="1"/>
      <c r="B147" s="53"/>
      <c r="C147" s="2" t="s">
        <v>1</v>
      </c>
      <c r="D147" s="2"/>
      <c r="E147" s="1"/>
      <c r="F147" s="3"/>
      <c r="G147" s="48" t="s">
        <v>2</v>
      </c>
      <c r="H147" s="50"/>
      <c r="I147" s="101" t="s">
        <v>35</v>
      </c>
      <c r="J147" s="101"/>
      <c r="K147" s="101"/>
      <c r="L147" s="101"/>
      <c r="M147" s="101"/>
      <c r="N147" s="102"/>
    </row>
    <row r="148" spans="1:14" ht="15.75">
      <c r="A148" s="1"/>
      <c r="B148" s="53"/>
      <c r="C148" s="5" t="s">
        <v>3</v>
      </c>
      <c r="D148" s="5"/>
      <c r="E148" s="1"/>
      <c r="F148" s="3"/>
      <c r="G148" s="48" t="s">
        <v>4</v>
      </c>
      <c r="H148" s="50"/>
      <c r="I148" s="101" t="s">
        <v>135</v>
      </c>
      <c r="J148" s="101"/>
      <c r="K148" s="101"/>
      <c r="L148" s="101"/>
      <c r="M148" s="101"/>
      <c r="N148" s="102"/>
    </row>
    <row r="149" spans="1:14" ht="15.75">
      <c r="A149" s="1"/>
      <c r="B149" s="53"/>
      <c r="C149" s="1" t="s">
        <v>5</v>
      </c>
      <c r="D149" s="5"/>
      <c r="E149" s="1"/>
      <c r="F149" s="3"/>
      <c r="G149" s="48" t="s">
        <v>6</v>
      </c>
      <c r="H149" s="50"/>
      <c r="I149" s="105">
        <v>44877</v>
      </c>
      <c r="J149" s="105"/>
      <c r="K149" s="105"/>
      <c r="L149" s="105"/>
      <c r="M149" s="105"/>
      <c r="N149" s="106"/>
    </row>
    <row r="150" spans="1:14" ht="15.75" thickBot="1">
      <c r="A150" s="1"/>
      <c r="B150" s="5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54"/>
    </row>
    <row r="151" spans="1:14">
      <c r="A151" s="1"/>
      <c r="B151" s="55" t="s">
        <v>7</v>
      </c>
      <c r="C151" s="103" t="s">
        <v>38</v>
      </c>
      <c r="D151" s="103"/>
      <c r="E151" s="7"/>
      <c r="F151" s="6" t="s">
        <v>8</v>
      </c>
      <c r="G151" s="103" t="s">
        <v>50</v>
      </c>
      <c r="H151" s="103"/>
      <c r="I151" s="103"/>
      <c r="J151" s="103"/>
      <c r="K151" s="103"/>
      <c r="L151" s="103"/>
      <c r="M151" s="103"/>
      <c r="N151" s="104"/>
    </row>
    <row r="152" spans="1:14">
      <c r="A152" s="1"/>
      <c r="B152" s="57" t="s">
        <v>9</v>
      </c>
      <c r="C152" s="93" t="s">
        <v>40</v>
      </c>
      <c r="D152" s="93"/>
      <c r="E152" s="9"/>
      <c r="F152" s="8" t="s">
        <v>10</v>
      </c>
      <c r="G152" s="93" t="s">
        <v>53</v>
      </c>
      <c r="H152" s="93"/>
      <c r="I152" s="93"/>
      <c r="J152" s="93"/>
      <c r="K152" s="93"/>
      <c r="L152" s="93"/>
      <c r="M152" s="93"/>
      <c r="N152" s="94"/>
    </row>
    <row r="153" spans="1:14">
      <c r="A153" s="1"/>
      <c r="B153" s="57" t="s">
        <v>11</v>
      </c>
      <c r="C153" s="93" t="s">
        <v>61</v>
      </c>
      <c r="D153" s="93"/>
      <c r="E153" s="9"/>
      <c r="F153" s="8" t="s">
        <v>12</v>
      </c>
      <c r="G153" s="93" t="s">
        <v>52</v>
      </c>
      <c r="H153" s="93"/>
      <c r="I153" s="93"/>
      <c r="J153" s="93"/>
      <c r="K153" s="93"/>
      <c r="L153" s="93"/>
      <c r="M153" s="93"/>
      <c r="N153" s="94"/>
    </row>
    <row r="154" spans="1:14">
      <c r="A154" s="1"/>
      <c r="B154" s="98" t="s">
        <v>13</v>
      </c>
      <c r="C154" s="99"/>
      <c r="D154" s="99"/>
      <c r="E154" s="10"/>
      <c r="F154" s="99" t="s">
        <v>13</v>
      </c>
      <c r="G154" s="99"/>
      <c r="H154" s="99"/>
      <c r="I154" s="99"/>
      <c r="J154" s="99"/>
      <c r="K154" s="99"/>
      <c r="L154" s="99"/>
      <c r="M154" s="99"/>
      <c r="N154" s="100"/>
    </row>
    <row r="155" spans="1:14">
      <c r="A155" s="1"/>
      <c r="B155" s="61" t="s">
        <v>14</v>
      </c>
      <c r="C155" s="93" t="s">
        <v>40</v>
      </c>
      <c r="D155" s="93"/>
      <c r="E155" s="9"/>
      <c r="F155" s="11" t="s">
        <v>14</v>
      </c>
      <c r="G155" s="93" t="s">
        <v>53</v>
      </c>
      <c r="H155" s="93"/>
      <c r="I155" s="93"/>
      <c r="J155" s="93"/>
      <c r="K155" s="93"/>
      <c r="L155" s="93"/>
      <c r="M155" s="93"/>
      <c r="N155" s="94"/>
    </row>
    <row r="156" spans="1:14" ht="15.75" thickBot="1">
      <c r="A156" s="1"/>
      <c r="B156" s="62" t="s">
        <v>14</v>
      </c>
      <c r="C156" s="95" t="s">
        <v>62</v>
      </c>
      <c r="D156" s="95"/>
      <c r="E156" s="13"/>
      <c r="F156" s="12" t="s">
        <v>14</v>
      </c>
      <c r="G156" s="95" t="s">
        <v>51</v>
      </c>
      <c r="H156" s="95"/>
      <c r="I156" s="95"/>
      <c r="J156" s="95"/>
      <c r="K156" s="95"/>
      <c r="L156" s="95"/>
      <c r="M156" s="95"/>
      <c r="N156" s="96"/>
    </row>
    <row r="157" spans="1:14">
      <c r="A157" s="1"/>
      <c r="B157" s="5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54"/>
    </row>
    <row r="158" spans="1:14" ht="15.75" thickBot="1">
      <c r="A158" s="1"/>
      <c r="B158" s="64" t="s">
        <v>15</v>
      </c>
      <c r="C158" s="1"/>
      <c r="D158" s="1"/>
      <c r="E158" s="1"/>
      <c r="F158" s="14">
        <v>1</v>
      </c>
      <c r="G158" s="14">
        <v>2</v>
      </c>
      <c r="H158" s="14">
        <v>3</v>
      </c>
      <c r="I158" s="14">
        <v>4</v>
      </c>
      <c r="J158" s="14">
        <v>5</v>
      </c>
      <c r="K158" s="97" t="s">
        <v>16</v>
      </c>
      <c r="L158" s="97"/>
      <c r="M158" s="14" t="s">
        <v>17</v>
      </c>
      <c r="N158" s="65" t="s">
        <v>18</v>
      </c>
    </row>
    <row r="159" spans="1:14">
      <c r="A159" s="1"/>
      <c r="B159" s="66" t="s">
        <v>19</v>
      </c>
      <c r="C159" s="91" t="str">
        <f>IF(C152&gt;"",C152&amp;" - "&amp;G152,"")</f>
        <v>Weckström, Jens - Muinonen, Julius</v>
      </c>
      <c r="D159" s="91"/>
      <c r="E159" s="42"/>
      <c r="F159" s="46">
        <v>6</v>
      </c>
      <c r="G159" s="46">
        <v>6</v>
      </c>
      <c r="H159" s="46">
        <v>7</v>
      </c>
      <c r="I159" s="46"/>
      <c r="J159" s="44"/>
      <c r="K159" s="16">
        <f>IF(ISBLANK(F159),"",COUNTIF(F159:J159,"&gt;=0"))</f>
        <v>3</v>
      </c>
      <c r="L159" s="17">
        <f>IF(ISBLANK(F159),"",IF(LEFT(F159)="-",1,0)+IF(LEFT(G159)="-",1,0)+IF(LEFT(H159)="-",1,0)+IF(LEFT(I159)="-",1,0)+IF(LEFT(J159)="-",1,0))</f>
        <v>0</v>
      </c>
      <c r="M159" s="18">
        <f t="shared" ref="M159:N163" si="6">IF(K159=3,1,"")</f>
        <v>1</v>
      </c>
      <c r="N159" s="67" t="str">
        <f t="shared" si="6"/>
        <v/>
      </c>
    </row>
    <row r="160" spans="1:14">
      <c r="A160" s="1"/>
      <c r="B160" s="66" t="s">
        <v>20</v>
      </c>
      <c r="C160" s="91" t="str">
        <f>IF(C153&gt;"",C153&amp;" - "&amp;G153,"")</f>
        <v>Wickholm, Leif - Tuomaila, Petri</v>
      </c>
      <c r="D160" s="91"/>
      <c r="E160" s="42"/>
      <c r="F160" s="84" t="s">
        <v>63</v>
      </c>
      <c r="G160" s="46">
        <v>-3</v>
      </c>
      <c r="H160" s="46">
        <v>-1</v>
      </c>
      <c r="I160" s="46"/>
      <c r="J160" s="45"/>
      <c r="K160" s="19">
        <f>IF(ISBLANK(F160),"",COUNTIF(F160:J160,"&gt;=0"))</f>
        <v>0</v>
      </c>
      <c r="L160" s="20">
        <f>IF(ISBLANK(F160),"",IF(LEFT(F160)="-",1,0)+IF(LEFT(G160)="-",1,0)+IF(LEFT(H160)="-",1,0)+IF(LEFT(I160)="-",1,0)+IF(LEFT(J160)="-",1,0))</f>
        <v>3</v>
      </c>
      <c r="M160" s="21" t="str">
        <f t="shared" si="6"/>
        <v/>
      </c>
      <c r="N160" s="68">
        <f t="shared" si="6"/>
        <v>1</v>
      </c>
    </row>
    <row r="161" spans="1:14">
      <c r="A161" s="1"/>
      <c r="B161" s="69" t="s">
        <v>21</v>
      </c>
      <c r="C161" s="15" t="str">
        <f>IF(C155&gt;"",C155&amp;" / "&amp;C156,"")</f>
        <v>Weckström, Jens / Åaldanius, Juha</v>
      </c>
      <c r="D161" s="15" t="str">
        <f>IF(G155&gt;"",G155&amp;" / "&amp;G156,"")</f>
        <v>Muinonen, Julius / Kivelä, Leo</v>
      </c>
      <c r="E161" s="43"/>
      <c r="F161" s="46">
        <v>-9</v>
      </c>
      <c r="G161" s="46">
        <v>6</v>
      </c>
      <c r="H161" s="46">
        <v>9</v>
      </c>
      <c r="I161" s="46">
        <v>8</v>
      </c>
      <c r="J161" s="45"/>
      <c r="K161" s="19">
        <f>IF(ISBLANK(F161),"",COUNTIF(F161:J161,"&gt;=0"))</f>
        <v>3</v>
      </c>
      <c r="L161" s="20">
        <f>IF(ISBLANK(F161),"",IF(LEFT(F161)="-",1,0)+IF(LEFT(G161)="-",1,0)+IF(LEFT(H161)="-",1,0)+IF(LEFT(I161)="-",1,0)+IF(LEFT(J161)="-",1,0))</f>
        <v>1</v>
      </c>
      <c r="M161" s="21">
        <f t="shared" si="6"/>
        <v>1</v>
      </c>
      <c r="N161" s="68" t="str">
        <f t="shared" si="6"/>
        <v/>
      </c>
    </row>
    <row r="162" spans="1:14">
      <c r="A162" s="1"/>
      <c r="B162" s="66" t="s">
        <v>22</v>
      </c>
      <c r="C162" s="91" t="str">
        <f>IF(C152&gt;"",C152&amp;" - "&amp;G153,"")</f>
        <v>Weckström, Jens - Tuomaila, Petri</v>
      </c>
      <c r="D162" s="91"/>
      <c r="E162" s="42"/>
      <c r="F162" s="46">
        <v>6</v>
      </c>
      <c r="G162" s="46">
        <v>8</v>
      </c>
      <c r="H162" s="46">
        <v>10</v>
      </c>
      <c r="I162" s="46"/>
      <c r="J162" s="45"/>
      <c r="K162" s="19">
        <f>IF(ISBLANK(F162),"",COUNTIF(F162:J162,"&gt;=0"))</f>
        <v>3</v>
      </c>
      <c r="L162" s="20">
        <f>IF(ISBLANK(F162),"",IF(LEFT(F162)="-",1,0)+IF(LEFT(G162)="-",1,0)+IF(LEFT(H162)="-",1,0)+IF(LEFT(I162)="-",1,0)+IF(LEFT(J162)="-",1,0))</f>
        <v>0</v>
      </c>
      <c r="M162" s="21">
        <f t="shared" si="6"/>
        <v>1</v>
      </c>
      <c r="N162" s="68" t="str">
        <f t="shared" si="6"/>
        <v/>
      </c>
    </row>
    <row r="163" spans="1:14" ht="15.75" thickBot="1">
      <c r="A163" s="1"/>
      <c r="B163" s="66" t="s">
        <v>23</v>
      </c>
      <c r="C163" s="91" t="str">
        <f>IF(C153&gt;"",C153&amp;" - "&amp;G152,"")</f>
        <v>Wickholm, Leif - Muinonen, Julius</v>
      </c>
      <c r="D163" s="91"/>
      <c r="E163" s="42"/>
      <c r="F163" s="46"/>
      <c r="G163" s="46"/>
      <c r="H163" s="46"/>
      <c r="I163" s="46"/>
      <c r="J163" s="45"/>
      <c r="K163" s="22" t="str">
        <f>IF(ISBLANK(F163),"",COUNTIF(F163:J163,"&gt;=0"))</f>
        <v/>
      </c>
      <c r="L163" s="23" t="str">
        <f>IF(ISBLANK(F163),"",IF(LEFT(F163)="-",1,0)+IF(LEFT(G163)="-",1,0)+IF(LEFT(H163)="-",1,0)+IF(LEFT(I163)="-",1,0)+IF(LEFT(J163)="-",1,0))</f>
        <v/>
      </c>
      <c r="M163" s="24" t="str">
        <f t="shared" si="6"/>
        <v/>
      </c>
      <c r="N163" s="70" t="str">
        <f t="shared" si="6"/>
        <v/>
      </c>
    </row>
    <row r="164" spans="1:14" ht="19.5" thickBot="1">
      <c r="A164" s="1"/>
      <c r="B164" s="71"/>
      <c r="C164" s="25"/>
      <c r="D164" s="25"/>
      <c r="E164" s="25"/>
      <c r="F164" s="26"/>
      <c r="G164" s="26"/>
      <c r="H164" s="27"/>
      <c r="I164" s="92" t="s">
        <v>24</v>
      </c>
      <c r="J164" s="92"/>
      <c r="K164" s="28">
        <f>COUNTIF(K159:K163,"=3")</f>
        <v>3</v>
      </c>
      <c r="L164" s="29">
        <f>COUNTIF(L159:L163,"=3")</f>
        <v>1</v>
      </c>
      <c r="M164" s="40">
        <f>SUM(M159:M163)</f>
        <v>3</v>
      </c>
      <c r="N164" s="72">
        <f>SUM(N159:N163)</f>
        <v>1</v>
      </c>
    </row>
    <row r="165" spans="1:14">
      <c r="A165" s="1"/>
      <c r="B165" s="73" t="s">
        <v>25</v>
      </c>
      <c r="C165" s="25"/>
      <c r="D165" s="25"/>
      <c r="E165" s="25"/>
      <c r="F165" s="25"/>
      <c r="G165" s="25"/>
      <c r="H165" s="25"/>
      <c r="I165" s="25"/>
      <c r="J165" s="25"/>
      <c r="K165" s="1"/>
      <c r="L165" s="1"/>
      <c r="M165" s="1"/>
      <c r="N165" s="54"/>
    </row>
    <row r="166" spans="1:14">
      <c r="A166" s="1"/>
      <c r="B166" s="74" t="s">
        <v>26</v>
      </c>
      <c r="C166" s="32"/>
      <c r="D166" s="31" t="s">
        <v>27</v>
      </c>
      <c r="E166" s="32"/>
      <c r="F166" s="31" t="s">
        <v>28</v>
      </c>
      <c r="G166" s="31"/>
      <c r="H166" s="30"/>
      <c r="I166" s="1"/>
      <c r="J166" s="85" t="s">
        <v>29</v>
      </c>
      <c r="K166" s="85"/>
      <c r="L166" s="85"/>
      <c r="M166" s="85"/>
      <c r="N166" s="86"/>
    </row>
    <row r="167" spans="1:14" ht="21.75" thickBot="1">
      <c r="A167" s="1"/>
      <c r="B167" s="87"/>
      <c r="C167" s="88"/>
      <c r="D167" s="88"/>
      <c r="E167" s="33"/>
      <c r="F167" s="88"/>
      <c r="G167" s="88"/>
      <c r="H167" s="88"/>
      <c r="I167" s="88"/>
      <c r="J167" s="89" t="str">
        <f>IF(M164=3,C151,IF(N164=3,G151,""))</f>
        <v>Maraton</v>
      </c>
      <c r="K167" s="89"/>
      <c r="L167" s="89"/>
      <c r="M167" s="89"/>
      <c r="N167" s="90"/>
    </row>
    <row r="168" spans="1:14">
      <c r="A168" s="1"/>
      <c r="B168" s="78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80"/>
    </row>
  </sheetData>
  <mergeCells count="182">
    <mergeCell ref="C160:D160"/>
    <mergeCell ref="C162:D162"/>
    <mergeCell ref="C163:D163"/>
    <mergeCell ref="I164:J164"/>
    <mergeCell ref="J166:N166"/>
    <mergeCell ref="B167:D167"/>
    <mergeCell ref="F167:I167"/>
    <mergeCell ref="J167:N167"/>
    <mergeCell ref="C155:D155"/>
    <mergeCell ref="G155:N155"/>
    <mergeCell ref="C156:D156"/>
    <mergeCell ref="G156:N156"/>
    <mergeCell ref="K158:L158"/>
    <mergeCell ref="C159:D159"/>
    <mergeCell ref="C152:D152"/>
    <mergeCell ref="G152:N152"/>
    <mergeCell ref="C153:D153"/>
    <mergeCell ref="G153:N153"/>
    <mergeCell ref="B154:D154"/>
    <mergeCell ref="F154:N154"/>
    <mergeCell ref="I146:N146"/>
    <mergeCell ref="I147:N147"/>
    <mergeCell ref="I148:N148"/>
    <mergeCell ref="I149:N149"/>
    <mergeCell ref="C151:D151"/>
    <mergeCell ref="G151:N151"/>
    <mergeCell ref="C136:D136"/>
    <mergeCell ref="C138:D138"/>
    <mergeCell ref="C139:D139"/>
    <mergeCell ref="I140:J140"/>
    <mergeCell ref="J142:N142"/>
    <mergeCell ref="B143:D143"/>
    <mergeCell ref="F143:I143"/>
    <mergeCell ref="J143:N143"/>
    <mergeCell ref="C131:D131"/>
    <mergeCell ref="G131:N131"/>
    <mergeCell ref="C132:D132"/>
    <mergeCell ref="G132:N132"/>
    <mergeCell ref="K134:L134"/>
    <mergeCell ref="C135:D135"/>
    <mergeCell ref="C128:D128"/>
    <mergeCell ref="G128:N128"/>
    <mergeCell ref="C129:D129"/>
    <mergeCell ref="G129:N129"/>
    <mergeCell ref="B130:D130"/>
    <mergeCell ref="F130:N130"/>
    <mergeCell ref="I122:N122"/>
    <mergeCell ref="I123:N123"/>
    <mergeCell ref="I124:N124"/>
    <mergeCell ref="I125:N125"/>
    <mergeCell ref="C127:D127"/>
    <mergeCell ref="G127:N127"/>
    <mergeCell ref="C112:D112"/>
    <mergeCell ref="C114:D114"/>
    <mergeCell ref="C115:D115"/>
    <mergeCell ref="I116:J116"/>
    <mergeCell ref="J118:N118"/>
    <mergeCell ref="B119:D119"/>
    <mergeCell ref="F119:I119"/>
    <mergeCell ref="J119:N119"/>
    <mergeCell ref="C107:D107"/>
    <mergeCell ref="G107:N107"/>
    <mergeCell ref="C108:D108"/>
    <mergeCell ref="G108:N108"/>
    <mergeCell ref="K110:L110"/>
    <mergeCell ref="C111:D111"/>
    <mergeCell ref="C104:D104"/>
    <mergeCell ref="G104:N104"/>
    <mergeCell ref="C105:D105"/>
    <mergeCell ref="G105:N105"/>
    <mergeCell ref="B106:D106"/>
    <mergeCell ref="F106:N106"/>
    <mergeCell ref="I98:N98"/>
    <mergeCell ref="I99:N99"/>
    <mergeCell ref="I100:N100"/>
    <mergeCell ref="I101:N101"/>
    <mergeCell ref="C103:D103"/>
    <mergeCell ref="G103:N103"/>
    <mergeCell ref="C88:D88"/>
    <mergeCell ref="C90:D90"/>
    <mergeCell ref="C91:D91"/>
    <mergeCell ref="I92:J92"/>
    <mergeCell ref="J94:N94"/>
    <mergeCell ref="B95:D95"/>
    <mergeCell ref="F95:I95"/>
    <mergeCell ref="J95:N95"/>
    <mergeCell ref="C83:D83"/>
    <mergeCell ref="G83:N83"/>
    <mergeCell ref="C84:D84"/>
    <mergeCell ref="G84:N84"/>
    <mergeCell ref="K86:L86"/>
    <mergeCell ref="C87:D87"/>
    <mergeCell ref="C80:D80"/>
    <mergeCell ref="G80:N80"/>
    <mergeCell ref="C81:D81"/>
    <mergeCell ref="G81:N81"/>
    <mergeCell ref="B82:D82"/>
    <mergeCell ref="F82:N82"/>
    <mergeCell ref="I74:N74"/>
    <mergeCell ref="I75:N75"/>
    <mergeCell ref="I76:N76"/>
    <mergeCell ref="I77:N77"/>
    <mergeCell ref="C79:D79"/>
    <mergeCell ref="G79:N79"/>
    <mergeCell ref="C64:D64"/>
    <mergeCell ref="C66:D66"/>
    <mergeCell ref="C67:D67"/>
    <mergeCell ref="I68:J68"/>
    <mergeCell ref="J70:N70"/>
    <mergeCell ref="B71:D71"/>
    <mergeCell ref="F71:I71"/>
    <mergeCell ref="J71:N71"/>
    <mergeCell ref="C59:D59"/>
    <mergeCell ref="G59:N59"/>
    <mergeCell ref="C60:D60"/>
    <mergeCell ref="G60:N60"/>
    <mergeCell ref="K62:L62"/>
    <mergeCell ref="C63:D63"/>
    <mergeCell ref="C56:D56"/>
    <mergeCell ref="G56:N56"/>
    <mergeCell ref="C57:D57"/>
    <mergeCell ref="G57:N57"/>
    <mergeCell ref="B58:D58"/>
    <mergeCell ref="F58:N58"/>
    <mergeCell ref="I50:N50"/>
    <mergeCell ref="I51:N51"/>
    <mergeCell ref="I52:N52"/>
    <mergeCell ref="I53:N53"/>
    <mergeCell ref="C55:D55"/>
    <mergeCell ref="G55:N55"/>
    <mergeCell ref="C40:D40"/>
    <mergeCell ref="C42:D42"/>
    <mergeCell ref="C43:D43"/>
    <mergeCell ref="I44:J44"/>
    <mergeCell ref="J46:N46"/>
    <mergeCell ref="B47:D47"/>
    <mergeCell ref="F47:I47"/>
    <mergeCell ref="J47:N47"/>
    <mergeCell ref="C35:D35"/>
    <mergeCell ref="G35:N35"/>
    <mergeCell ref="C36:D36"/>
    <mergeCell ref="G36:N36"/>
    <mergeCell ref="K38:L38"/>
    <mergeCell ref="C39:D39"/>
    <mergeCell ref="C32:D32"/>
    <mergeCell ref="G32:N32"/>
    <mergeCell ref="C33:D33"/>
    <mergeCell ref="G33:N33"/>
    <mergeCell ref="B34:D34"/>
    <mergeCell ref="F34:N34"/>
    <mergeCell ref="I26:N26"/>
    <mergeCell ref="I27:N27"/>
    <mergeCell ref="I28:N28"/>
    <mergeCell ref="I29:N29"/>
    <mergeCell ref="C31:D31"/>
    <mergeCell ref="G31:N31"/>
    <mergeCell ref="C16:D16"/>
    <mergeCell ref="C18:D18"/>
    <mergeCell ref="C19:D19"/>
    <mergeCell ref="I20:J20"/>
    <mergeCell ref="J22:N22"/>
    <mergeCell ref="B23:D23"/>
    <mergeCell ref="F23:I23"/>
    <mergeCell ref="J23:N23"/>
    <mergeCell ref="C11:D11"/>
    <mergeCell ref="G11:N11"/>
    <mergeCell ref="C12:D12"/>
    <mergeCell ref="G12:N12"/>
    <mergeCell ref="K14:L14"/>
    <mergeCell ref="C15:D15"/>
    <mergeCell ref="C8:D8"/>
    <mergeCell ref="G8:N8"/>
    <mergeCell ref="C9:D9"/>
    <mergeCell ref="G9:N9"/>
    <mergeCell ref="B10:D10"/>
    <mergeCell ref="F10:N10"/>
    <mergeCell ref="I2:N2"/>
    <mergeCell ref="I3:N3"/>
    <mergeCell ref="I4:N4"/>
    <mergeCell ref="I5:N5"/>
    <mergeCell ref="C7:D7"/>
    <mergeCell ref="G7:N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8"/>
  <sheetViews>
    <sheetView workbookViewId="0"/>
  </sheetViews>
  <sheetFormatPr defaultRowHeight="15"/>
  <sheetData>
    <row r="2" spans="1:14">
      <c r="A2" s="1"/>
      <c r="B2" s="51"/>
      <c r="C2" s="47"/>
      <c r="D2" s="47"/>
      <c r="E2" s="47"/>
      <c r="F2" s="52"/>
      <c r="G2" s="48" t="s">
        <v>0</v>
      </c>
      <c r="H2" s="49"/>
      <c r="I2" s="101" t="s">
        <v>134</v>
      </c>
      <c r="J2" s="101"/>
      <c r="K2" s="101"/>
      <c r="L2" s="101"/>
      <c r="M2" s="101"/>
      <c r="N2" s="102"/>
    </row>
    <row r="3" spans="1:14">
      <c r="A3" s="1"/>
      <c r="B3" s="53"/>
      <c r="C3" s="2" t="s">
        <v>1</v>
      </c>
      <c r="D3" s="2"/>
      <c r="E3" s="1"/>
      <c r="F3" s="3"/>
      <c r="G3" s="48" t="s">
        <v>2</v>
      </c>
      <c r="H3" s="50"/>
      <c r="I3" s="101" t="s">
        <v>35</v>
      </c>
      <c r="J3" s="101"/>
      <c r="K3" s="101"/>
      <c r="L3" s="101"/>
      <c r="M3" s="101"/>
      <c r="N3" s="102"/>
    </row>
    <row r="4" spans="1:14" ht="15.75">
      <c r="A4" s="1"/>
      <c r="B4" s="53"/>
      <c r="C4" s="5" t="s">
        <v>3</v>
      </c>
      <c r="D4" s="5"/>
      <c r="E4" s="1"/>
      <c r="F4" s="3"/>
      <c r="G4" s="48" t="s">
        <v>4</v>
      </c>
      <c r="H4" s="50"/>
      <c r="I4" s="101" t="s">
        <v>136</v>
      </c>
      <c r="J4" s="101"/>
      <c r="K4" s="101"/>
      <c r="L4" s="101"/>
      <c r="M4" s="101"/>
      <c r="N4" s="102"/>
    </row>
    <row r="5" spans="1:14" ht="15.75">
      <c r="A5" s="1"/>
      <c r="B5" s="53"/>
      <c r="C5" s="1" t="s">
        <v>5</v>
      </c>
      <c r="D5" s="5"/>
      <c r="E5" s="1"/>
      <c r="F5" s="3"/>
      <c r="G5" s="48" t="s">
        <v>6</v>
      </c>
      <c r="H5" s="50"/>
      <c r="I5" s="105">
        <v>44877</v>
      </c>
      <c r="J5" s="105"/>
      <c r="K5" s="105"/>
      <c r="L5" s="105"/>
      <c r="M5" s="105"/>
      <c r="N5" s="106"/>
    </row>
    <row r="6" spans="1:14" ht="15.75" thickBot="1">
      <c r="A6" s="1"/>
      <c r="B6" s="5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4"/>
    </row>
    <row r="7" spans="1:14">
      <c r="A7" s="1"/>
      <c r="B7" s="55" t="s">
        <v>7</v>
      </c>
      <c r="C7" s="103" t="s">
        <v>44</v>
      </c>
      <c r="D7" s="103"/>
      <c r="E7" s="7"/>
      <c r="F7" s="6" t="s">
        <v>8</v>
      </c>
      <c r="G7" s="103" t="s">
        <v>70</v>
      </c>
      <c r="H7" s="103"/>
      <c r="I7" s="103"/>
      <c r="J7" s="103"/>
      <c r="K7" s="103"/>
      <c r="L7" s="103"/>
      <c r="M7" s="103"/>
      <c r="N7" s="104"/>
    </row>
    <row r="8" spans="1:14">
      <c r="A8" s="1"/>
      <c r="B8" s="57" t="s">
        <v>9</v>
      </c>
      <c r="C8" s="93" t="s">
        <v>46</v>
      </c>
      <c r="D8" s="93"/>
      <c r="E8" s="9"/>
      <c r="F8" s="8" t="s">
        <v>10</v>
      </c>
      <c r="G8" s="93" t="s">
        <v>71</v>
      </c>
      <c r="H8" s="93"/>
      <c r="I8" s="93"/>
      <c r="J8" s="93"/>
      <c r="K8" s="93"/>
      <c r="L8" s="93"/>
      <c r="M8" s="93"/>
      <c r="N8" s="94"/>
    </row>
    <row r="9" spans="1:14">
      <c r="A9" s="1"/>
      <c r="B9" s="57" t="s">
        <v>11</v>
      </c>
      <c r="C9" s="93" t="s">
        <v>45</v>
      </c>
      <c r="D9" s="93"/>
      <c r="E9" s="9"/>
      <c r="F9" s="8" t="s">
        <v>12</v>
      </c>
      <c r="G9" s="93" t="s">
        <v>72</v>
      </c>
      <c r="H9" s="93"/>
      <c r="I9" s="93"/>
      <c r="J9" s="93"/>
      <c r="K9" s="93"/>
      <c r="L9" s="93"/>
      <c r="M9" s="93"/>
      <c r="N9" s="94"/>
    </row>
    <row r="10" spans="1:14">
      <c r="A10" s="1"/>
      <c r="B10" s="98" t="s">
        <v>13</v>
      </c>
      <c r="C10" s="99"/>
      <c r="D10" s="99"/>
      <c r="E10" s="10"/>
      <c r="F10" s="99" t="s">
        <v>13</v>
      </c>
      <c r="G10" s="99"/>
      <c r="H10" s="99"/>
      <c r="I10" s="99"/>
      <c r="J10" s="99"/>
      <c r="K10" s="99"/>
      <c r="L10" s="99"/>
      <c r="M10" s="99"/>
      <c r="N10" s="100"/>
    </row>
    <row r="11" spans="1:14">
      <c r="A11" s="1"/>
      <c r="B11" s="61" t="s">
        <v>14</v>
      </c>
      <c r="C11" s="93" t="s">
        <v>46</v>
      </c>
      <c r="D11" s="93"/>
      <c r="E11" s="9"/>
      <c r="F11" s="11" t="s">
        <v>14</v>
      </c>
      <c r="G11" s="93" t="s">
        <v>71</v>
      </c>
      <c r="H11" s="93"/>
      <c r="I11" s="93"/>
      <c r="J11" s="93"/>
      <c r="K11" s="93"/>
      <c r="L11" s="93"/>
      <c r="M11" s="93"/>
      <c r="N11" s="94"/>
    </row>
    <row r="12" spans="1:14" ht="15.75" thickBot="1">
      <c r="A12" s="1"/>
      <c r="B12" s="62" t="s">
        <v>14</v>
      </c>
      <c r="C12" s="95" t="s">
        <v>45</v>
      </c>
      <c r="D12" s="95"/>
      <c r="E12" s="13"/>
      <c r="F12" s="12" t="s">
        <v>14</v>
      </c>
      <c r="G12" s="95" t="s">
        <v>72</v>
      </c>
      <c r="H12" s="95"/>
      <c r="I12" s="95"/>
      <c r="J12" s="95"/>
      <c r="K12" s="95"/>
      <c r="L12" s="95"/>
      <c r="M12" s="95"/>
      <c r="N12" s="96"/>
    </row>
    <row r="13" spans="1:14">
      <c r="A13" s="1"/>
      <c r="B13" s="5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54"/>
    </row>
    <row r="14" spans="1:14" ht="15.75" thickBot="1">
      <c r="A14" s="1"/>
      <c r="B14" s="64" t="s">
        <v>15</v>
      </c>
      <c r="C14" s="1"/>
      <c r="D14" s="1"/>
      <c r="E14" s="1"/>
      <c r="F14" s="14">
        <v>1</v>
      </c>
      <c r="G14" s="14">
        <v>2</v>
      </c>
      <c r="H14" s="14">
        <v>3</v>
      </c>
      <c r="I14" s="14">
        <v>4</v>
      </c>
      <c r="J14" s="14">
        <v>5</v>
      </c>
      <c r="K14" s="97" t="s">
        <v>16</v>
      </c>
      <c r="L14" s="97"/>
      <c r="M14" s="14" t="s">
        <v>17</v>
      </c>
      <c r="N14" s="65" t="s">
        <v>18</v>
      </c>
    </row>
    <row r="15" spans="1:14">
      <c r="A15" s="1"/>
      <c r="B15" s="66" t="s">
        <v>19</v>
      </c>
      <c r="C15" s="91" t="str">
        <f>IF(C8&gt;"",C8&amp;" - "&amp;G8,"")</f>
        <v>Anttila, Riku - Söderberg, Roger</v>
      </c>
      <c r="D15" s="91"/>
      <c r="E15" s="42"/>
      <c r="F15" s="46">
        <v>4</v>
      </c>
      <c r="G15" s="46">
        <v>6</v>
      </c>
      <c r="H15" s="46">
        <v>7</v>
      </c>
      <c r="I15" s="46"/>
      <c r="J15" s="44"/>
      <c r="K15" s="16">
        <f>IF(ISBLANK(F15),"",COUNTIF(F15:J15,"&gt;=0"))</f>
        <v>3</v>
      </c>
      <c r="L15" s="17">
        <f>IF(ISBLANK(F15),"",IF(LEFT(F15)="-",1,0)+IF(LEFT(G15)="-",1,0)+IF(LEFT(H15)="-",1,0)+IF(LEFT(I15)="-",1,0)+IF(LEFT(J15)="-",1,0))</f>
        <v>0</v>
      </c>
      <c r="M15" s="18">
        <f t="shared" ref="M15:N19" si="0">IF(K15=3,1,"")</f>
        <v>1</v>
      </c>
      <c r="N15" s="67" t="str">
        <f t="shared" si="0"/>
        <v/>
      </c>
    </row>
    <row r="16" spans="1:14">
      <c r="A16" s="1"/>
      <c r="B16" s="66" t="s">
        <v>20</v>
      </c>
      <c r="C16" s="91" t="str">
        <f>IF(C9&gt;"",C9&amp;" - "&amp;G9,"")</f>
        <v>Ovaska, Jukka - Ramos, Jose</v>
      </c>
      <c r="D16" s="91"/>
      <c r="E16" s="42"/>
      <c r="F16" s="46">
        <v>-8</v>
      </c>
      <c r="G16" s="46">
        <v>11</v>
      </c>
      <c r="H16" s="46">
        <v>8</v>
      </c>
      <c r="I16" s="46">
        <v>9</v>
      </c>
      <c r="J16" s="45"/>
      <c r="K16" s="19">
        <f>IF(ISBLANK(F16),"",COUNTIF(F16:J16,"&gt;=0"))</f>
        <v>3</v>
      </c>
      <c r="L16" s="20">
        <f>IF(ISBLANK(F16),"",IF(LEFT(F16)="-",1,0)+IF(LEFT(G16)="-",1,0)+IF(LEFT(H16)="-",1,0)+IF(LEFT(I16)="-",1,0)+IF(LEFT(J16)="-",1,0))</f>
        <v>1</v>
      </c>
      <c r="M16" s="21">
        <f t="shared" si="0"/>
        <v>1</v>
      </c>
      <c r="N16" s="68" t="str">
        <f t="shared" si="0"/>
        <v/>
      </c>
    </row>
    <row r="17" spans="1:14">
      <c r="A17" s="1"/>
      <c r="B17" s="69" t="s">
        <v>21</v>
      </c>
      <c r="C17" s="15" t="str">
        <f>IF(C11&gt;"",C11&amp;" / "&amp;C12,"")</f>
        <v>Anttila, Riku / Ovaska, Jukka</v>
      </c>
      <c r="D17" s="15" t="str">
        <f>IF(G11&gt;"",G11&amp;" / "&amp;G12,"")</f>
        <v>Söderberg, Roger / Ramos, Jose</v>
      </c>
      <c r="E17" s="43"/>
      <c r="F17" s="46">
        <v>-10</v>
      </c>
      <c r="G17" s="46">
        <v>-10</v>
      </c>
      <c r="H17" s="46">
        <v>8</v>
      </c>
      <c r="I17" s="46">
        <v>9</v>
      </c>
      <c r="J17" s="45">
        <v>11</v>
      </c>
      <c r="K17" s="19">
        <f>IF(ISBLANK(F17),"",COUNTIF(F17:J17,"&gt;=0"))</f>
        <v>3</v>
      </c>
      <c r="L17" s="20">
        <f>IF(ISBLANK(F17),"",IF(LEFT(F17)="-",1,0)+IF(LEFT(G17)="-",1,0)+IF(LEFT(H17)="-",1,0)+IF(LEFT(I17)="-",1,0)+IF(LEFT(J17)="-",1,0))</f>
        <v>2</v>
      </c>
      <c r="M17" s="21">
        <f t="shared" si="0"/>
        <v>1</v>
      </c>
      <c r="N17" s="68" t="str">
        <f t="shared" si="0"/>
        <v/>
      </c>
    </row>
    <row r="18" spans="1:14">
      <c r="A18" s="1"/>
      <c r="B18" s="66" t="s">
        <v>22</v>
      </c>
      <c r="C18" s="91" t="str">
        <f>IF(C8&gt;"",C8&amp;" - "&amp;G9,"")</f>
        <v>Anttila, Riku - Ramos, Jose</v>
      </c>
      <c r="D18" s="91"/>
      <c r="E18" s="42"/>
      <c r="F18" s="46"/>
      <c r="G18" s="46"/>
      <c r="H18" s="46"/>
      <c r="I18" s="46"/>
      <c r="J18" s="45"/>
      <c r="K18" s="19" t="str">
        <f>IF(ISBLANK(F18),"",COUNTIF(F18:J18,"&gt;=0"))</f>
        <v/>
      </c>
      <c r="L18" s="20" t="str">
        <f>IF(ISBLANK(F18),"",IF(LEFT(F18)="-",1,0)+IF(LEFT(G18)="-",1,0)+IF(LEFT(H18)="-",1,0)+IF(LEFT(I18)="-",1,0)+IF(LEFT(J18)="-",1,0))</f>
        <v/>
      </c>
      <c r="M18" s="21" t="str">
        <f t="shared" si="0"/>
        <v/>
      </c>
      <c r="N18" s="68" t="str">
        <f t="shared" si="0"/>
        <v/>
      </c>
    </row>
    <row r="19" spans="1:14" ht="15.75" thickBot="1">
      <c r="A19" s="1"/>
      <c r="B19" s="66" t="s">
        <v>23</v>
      </c>
      <c r="C19" s="91" t="str">
        <f>IF(C9&gt;"",C9&amp;" - "&amp;G8,"")</f>
        <v>Ovaska, Jukka - Söderberg, Roger</v>
      </c>
      <c r="D19" s="91"/>
      <c r="E19" s="42"/>
      <c r="F19" s="46"/>
      <c r="G19" s="46"/>
      <c r="H19" s="46"/>
      <c r="I19" s="46"/>
      <c r="J19" s="45"/>
      <c r="K19" s="22" t="str">
        <f>IF(ISBLANK(F19),"",COUNTIF(F19:J19,"&gt;=0"))</f>
        <v/>
      </c>
      <c r="L19" s="23" t="str">
        <f>IF(ISBLANK(F19),"",IF(LEFT(F19)="-",1,0)+IF(LEFT(G19)="-",1,0)+IF(LEFT(H19)="-",1,0)+IF(LEFT(I19)="-",1,0)+IF(LEFT(J19)="-",1,0))</f>
        <v/>
      </c>
      <c r="M19" s="24" t="str">
        <f t="shared" si="0"/>
        <v/>
      </c>
      <c r="N19" s="70" t="str">
        <f t="shared" si="0"/>
        <v/>
      </c>
    </row>
    <row r="20" spans="1:14" ht="19.5" thickBot="1">
      <c r="A20" s="1"/>
      <c r="B20" s="71"/>
      <c r="C20" s="25"/>
      <c r="D20" s="25"/>
      <c r="E20" s="25"/>
      <c r="F20" s="26"/>
      <c r="G20" s="26"/>
      <c r="H20" s="27"/>
      <c r="I20" s="92" t="s">
        <v>24</v>
      </c>
      <c r="J20" s="92"/>
      <c r="K20" s="28">
        <f>COUNTIF(K15:K19,"=3")</f>
        <v>3</v>
      </c>
      <c r="L20" s="29">
        <f>COUNTIF(L15:L19,"=3")</f>
        <v>0</v>
      </c>
      <c r="M20" s="40">
        <f>SUM(M15:M19)</f>
        <v>3</v>
      </c>
      <c r="N20" s="72">
        <f>SUM(N15:N19)</f>
        <v>0</v>
      </c>
    </row>
    <row r="21" spans="1:14">
      <c r="A21" s="1"/>
      <c r="B21" s="73" t="s">
        <v>25</v>
      </c>
      <c r="C21" s="25"/>
      <c r="D21" s="25"/>
      <c r="E21" s="25"/>
      <c r="F21" s="25"/>
      <c r="G21" s="25"/>
      <c r="H21" s="25"/>
      <c r="I21" s="25"/>
      <c r="J21" s="25"/>
      <c r="K21" s="1"/>
      <c r="L21" s="1"/>
      <c r="M21" s="1"/>
      <c r="N21" s="54"/>
    </row>
    <row r="22" spans="1:14">
      <c r="A22" s="1"/>
      <c r="B22" s="74" t="s">
        <v>26</v>
      </c>
      <c r="C22" s="32"/>
      <c r="D22" s="31" t="s">
        <v>27</v>
      </c>
      <c r="E22" s="32"/>
      <c r="F22" s="31" t="s">
        <v>28</v>
      </c>
      <c r="G22" s="31"/>
      <c r="H22" s="30"/>
      <c r="I22" s="1"/>
      <c r="J22" s="85" t="s">
        <v>29</v>
      </c>
      <c r="K22" s="85"/>
      <c r="L22" s="85"/>
      <c r="M22" s="85"/>
      <c r="N22" s="86"/>
    </row>
    <row r="23" spans="1:14" ht="21.75" thickBot="1">
      <c r="A23" s="1"/>
      <c r="B23" s="87"/>
      <c r="C23" s="88"/>
      <c r="D23" s="88"/>
      <c r="E23" s="33"/>
      <c r="F23" s="88"/>
      <c r="G23" s="88"/>
      <c r="H23" s="88"/>
      <c r="I23" s="88"/>
      <c r="J23" s="89" t="str">
        <f>IF(M20=3,C7,IF(N20=3,G7,""))</f>
        <v>Tip-70</v>
      </c>
      <c r="K23" s="89"/>
      <c r="L23" s="89"/>
      <c r="M23" s="89"/>
      <c r="N23" s="90"/>
    </row>
    <row r="24" spans="1:14">
      <c r="A24" s="1"/>
      <c r="B24" s="78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80"/>
    </row>
    <row r="26" spans="1:14">
      <c r="A26" s="1"/>
      <c r="B26" s="51"/>
      <c r="C26" s="47"/>
      <c r="D26" s="47"/>
      <c r="E26" s="47"/>
      <c r="F26" s="52"/>
      <c r="G26" s="48" t="s">
        <v>0</v>
      </c>
      <c r="H26" s="49"/>
      <c r="I26" s="101" t="s">
        <v>134</v>
      </c>
      <c r="J26" s="101"/>
      <c r="K26" s="101"/>
      <c r="L26" s="101"/>
      <c r="M26" s="101"/>
      <c r="N26" s="102"/>
    </row>
    <row r="27" spans="1:14">
      <c r="A27" s="1"/>
      <c r="B27" s="53"/>
      <c r="C27" s="2" t="s">
        <v>1</v>
      </c>
      <c r="D27" s="2"/>
      <c r="E27" s="1"/>
      <c r="F27" s="3"/>
      <c r="G27" s="48" t="s">
        <v>2</v>
      </c>
      <c r="H27" s="50"/>
      <c r="I27" s="101" t="s">
        <v>35</v>
      </c>
      <c r="J27" s="101"/>
      <c r="K27" s="101"/>
      <c r="L27" s="101"/>
      <c r="M27" s="101"/>
      <c r="N27" s="102"/>
    </row>
    <row r="28" spans="1:14" ht="15.75">
      <c r="A28" s="1"/>
      <c r="B28" s="53"/>
      <c r="C28" s="5" t="s">
        <v>3</v>
      </c>
      <c r="D28" s="5"/>
      <c r="E28" s="1"/>
      <c r="F28" s="3"/>
      <c r="G28" s="48" t="s">
        <v>4</v>
      </c>
      <c r="H28" s="50"/>
      <c r="I28" s="101" t="s">
        <v>136</v>
      </c>
      <c r="J28" s="101"/>
      <c r="K28" s="101"/>
      <c r="L28" s="101"/>
      <c r="M28" s="101"/>
      <c r="N28" s="102"/>
    </row>
    <row r="29" spans="1:14" ht="15.75">
      <c r="A29" s="1"/>
      <c r="B29" s="53"/>
      <c r="C29" s="1" t="s">
        <v>5</v>
      </c>
      <c r="D29" s="5"/>
      <c r="E29" s="1"/>
      <c r="F29" s="3"/>
      <c r="G29" s="48" t="s">
        <v>6</v>
      </c>
      <c r="H29" s="50"/>
      <c r="I29" s="105">
        <v>44877</v>
      </c>
      <c r="J29" s="105"/>
      <c r="K29" s="105"/>
      <c r="L29" s="105"/>
      <c r="M29" s="105"/>
      <c r="N29" s="106"/>
    </row>
    <row r="30" spans="1:14" ht="15.75" thickBot="1">
      <c r="A30" s="1"/>
      <c r="B30" s="5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54"/>
    </row>
    <row r="31" spans="1:14">
      <c r="A31" s="1"/>
      <c r="B31" s="55" t="s">
        <v>7</v>
      </c>
      <c r="C31" s="103" t="s">
        <v>47</v>
      </c>
      <c r="D31" s="103"/>
      <c r="E31" s="7"/>
      <c r="F31" s="6" t="s">
        <v>8</v>
      </c>
      <c r="G31" s="103" t="s">
        <v>41</v>
      </c>
      <c r="H31" s="103"/>
      <c r="I31" s="103"/>
      <c r="J31" s="103"/>
      <c r="K31" s="103"/>
      <c r="L31" s="103"/>
      <c r="M31" s="103"/>
      <c r="N31" s="104"/>
    </row>
    <row r="32" spans="1:14">
      <c r="A32" s="1"/>
      <c r="B32" s="57" t="s">
        <v>9</v>
      </c>
      <c r="C32" s="93" t="s">
        <v>48</v>
      </c>
      <c r="D32" s="93"/>
      <c r="E32" s="9"/>
      <c r="F32" s="8" t="s">
        <v>10</v>
      </c>
      <c r="G32" s="93" t="s">
        <v>74</v>
      </c>
      <c r="H32" s="93"/>
      <c r="I32" s="93"/>
      <c r="J32" s="93"/>
      <c r="K32" s="93"/>
      <c r="L32" s="93"/>
      <c r="M32" s="93"/>
      <c r="N32" s="94"/>
    </row>
    <row r="33" spans="1:14">
      <c r="A33" s="1"/>
      <c r="B33" s="57" t="s">
        <v>11</v>
      </c>
      <c r="C33" s="93" t="s">
        <v>73</v>
      </c>
      <c r="D33" s="93"/>
      <c r="E33" s="9"/>
      <c r="F33" s="8" t="s">
        <v>12</v>
      </c>
      <c r="G33" s="93" t="s">
        <v>42</v>
      </c>
      <c r="H33" s="93"/>
      <c r="I33" s="93"/>
      <c r="J33" s="93"/>
      <c r="K33" s="93"/>
      <c r="L33" s="93"/>
      <c r="M33" s="93"/>
      <c r="N33" s="94"/>
    </row>
    <row r="34" spans="1:14">
      <c r="A34" s="1"/>
      <c r="B34" s="98" t="s">
        <v>13</v>
      </c>
      <c r="C34" s="99"/>
      <c r="D34" s="99"/>
      <c r="E34" s="10"/>
      <c r="F34" s="99" t="s">
        <v>13</v>
      </c>
      <c r="G34" s="99"/>
      <c r="H34" s="99"/>
      <c r="I34" s="99"/>
      <c r="J34" s="99"/>
      <c r="K34" s="99"/>
      <c r="L34" s="99"/>
      <c r="M34" s="99"/>
      <c r="N34" s="100"/>
    </row>
    <row r="35" spans="1:14">
      <c r="A35" s="1"/>
      <c r="B35" s="61" t="s">
        <v>14</v>
      </c>
      <c r="C35" s="93" t="s">
        <v>48</v>
      </c>
      <c r="D35" s="93"/>
      <c r="E35" s="9"/>
      <c r="F35" s="11" t="s">
        <v>14</v>
      </c>
      <c r="G35" s="93" t="s">
        <v>42</v>
      </c>
      <c r="H35" s="93"/>
      <c r="I35" s="93"/>
      <c r="J35" s="93"/>
      <c r="K35" s="93"/>
      <c r="L35" s="93"/>
      <c r="M35" s="93"/>
      <c r="N35" s="94"/>
    </row>
    <row r="36" spans="1:14" ht="15.75" thickBot="1">
      <c r="A36" s="1"/>
      <c r="B36" s="62" t="s">
        <v>14</v>
      </c>
      <c r="C36" s="95" t="s">
        <v>73</v>
      </c>
      <c r="D36" s="95"/>
      <c r="E36" s="13"/>
      <c r="F36" s="12" t="s">
        <v>14</v>
      </c>
      <c r="G36" s="95" t="s">
        <v>43</v>
      </c>
      <c r="H36" s="95"/>
      <c r="I36" s="95"/>
      <c r="J36" s="95"/>
      <c r="K36" s="95"/>
      <c r="L36" s="95"/>
      <c r="M36" s="95"/>
      <c r="N36" s="96"/>
    </row>
    <row r="37" spans="1:14">
      <c r="A37" s="1"/>
      <c r="B37" s="5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54"/>
    </row>
    <row r="38" spans="1:14" ht="15.75" thickBot="1">
      <c r="A38" s="1"/>
      <c r="B38" s="64" t="s">
        <v>15</v>
      </c>
      <c r="C38" s="1"/>
      <c r="D38" s="1"/>
      <c r="E38" s="1"/>
      <c r="F38" s="14">
        <v>1</v>
      </c>
      <c r="G38" s="14">
        <v>2</v>
      </c>
      <c r="H38" s="14">
        <v>3</v>
      </c>
      <c r="I38" s="14">
        <v>4</v>
      </c>
      <c r="J38" s="14">
        <v>5</v>
      </c>
      <c r="K38" s="97" t="s">
        <v>16</v>
      </c>
      <c r="L38" s="97"/>
      <c r="M38" s="14" t="s">
        <v>17</v>
      </c>
      <c r="N38" s="65" t="s">
        <v>18</v>
      </c>
    </row>
    <row r="39" spans="1:14">
      <c r="A39" s="1"/>
      <c r="B39" s="66" t="s">
        <v>19</v>
      </c>
      <c r="C39" s="91" t="str">
        <f>IF(C32&gt;"",C32&amp;" - "&amp;G32,"")</f>
        <v>Mikkola, Jouko - Hallbäck, Thomas</v>
      </c>
      <c r="D39" s="91"/>
      <c r="E39" s="42"/>
      <c r="F39" s="46">
        <v>9</v>
      </c>
      <c r="G39" s="46">
        <v>-6</v>
      </c>
      <c r="H39" s="46">
        <v>-6</v>
      </c>
      <c r="I39" s="46">
        <v>9</v>
      </c>
      <c r="J39" s="44">
        <v>5</v>
      </c>
      <c r="K39" s="16">
        <f>IF(ISBLANK(F39),"",COUNTIF(F39:J39,"&gt;=0"))</f>
        <v>3</v>
      </c>
      <c r="L39" s="17">
        <f>IF(ISBLANK(F39),"",IF(LEFT(F39)="-",1,0)+IF(LEFT(G39)="-",1,0)+IF(LEFT(H39)="-",1,0)+IF(LEFT(I39)="-",1,0)+IF(LEFT(J39)="-",1,0))</f>
        <v>2</v>
      </c>
      <c r="M39" s="18">
        <f t="shared" ref="M39:N43" si="1">IF(K39=3,1,"")</f>
        <v>1</v>
      </c>
      <c r="N39" s="67" t="str">
        <f t="shared" si="1"/>
        <v/>
      </c>
    </row>
    <row r="40" spans="1:14">
      <c r="A40" s="1"/>
      <c r="B40" s="66" t="s">
        <v>20</v>
      </c>
      <c r="C40" s="91" t="str">
        <f>IF(C33&gt;"",C33&amp;" - "&amp;G33,"")</f>
        <v>Kuljunlahti, Jarkko - Räisänen, Andrei</v>
      </c>
      <c r="D40" s="91"/>
      <c r="E40" s="42"/>
      <c r="F40" s="46">
        <v>-6</v>
      </c>
      <c r="G40" s="46">
        <v>-7</v>
      </c>
      <c r="H40" s="46">
        <v>9</v>
      </c>
      <c r="I40" s="46">
        <v>-12</v>
      </c>
      <c r="J40" s="45"/>
      <c r="K40" s="19">
        <f>IF(ISBLANK(F40),"",COUNTIF(F40:J40,"&gt;=0"))</f>
        <v>1</v>
      </c>
      <c r="L40" s="20">
        <f>IF(ISBLANK(F40),"",IF(LEFT(F40)="-",1,0)+IF(LEFT(G40)="-",1,0)+IF(LEFT(H40)="-",1,0)+IF(LEFT(I40)="-",1,0)+IF(LEFT(J40)="-",1,0))</f>
        <v>3</v>
      </c>
      <c r="M40" s="21" t="str">
        <f t="shared" si="1"/>
        <v/>
      </c>
      <c r="N40" s="68">
        <f t="shared" si="1"/>
        <v>1</v>
      </c>
    </row>
    <row r="41" spans="1:14">
      <c r="A41" s="1"/>
      <c r="B41" s="69" t="s">
        <v>21</v>
      </c>
      <c r="C41" s="15" t="str">
        <f>IF(C35&gt;"",C35&amp;" / "&amp;C36,"")</f>
        <v>Mikkola, Jouko / Kuljunlahti, Jarkko</v>
      </c>
      <c r="D41" s="15" t="str">
        <f>IF(G35&gt;"",G35&amp;" / "&amp;G36,"")</f>
        <v>Räisänen, Andrei / Eriksson, Jon</v>
      </c>
      <c r="E41" s="43"/>
      <c r="F41" s="46">
        <v>8</v>
      </c>
      <c r="G41" s="46">
        <v>-4</v>
      </c>
      <c r="H41" s="46">
        <v>-5</v>
      </c>
      <c r="I41" s="46">
        <v>7</v>
      </c>
      <c r="J41" s="45">
        <v>8</v>
      </c>
      <c r="K41" s="19">
        <f>IF(ISBLANK(F41),"",COUNTIF(F41:J41,"&gt;=0"))</f>
        <v>3</v>
      </c>
      <c r="L41" s="20">
        <f>IF(ISBLANK(F41),"",IF(LEFT(F41)="-",1,0)+IF(LEFT(G41)="-",1,0)+IF(LEFT(H41)="-",1,0)+IF(LEFT(I41)="-",1,0)+IF(LEFT(J41)="-",1,0))</f>
        <v>2</v>
      </c>
      <c r="M41" s="21">
        <f t="shared" si="1"/>
        <v>1</v>
      </c>
      <c r="N41" s="68" t="str">
        <f t="shared" si="1"/>
        <v/>
      </c>
    </row>
    <row r="42" spans="1:14">
      <c r="A42" s="1"/>
      <c r="B42" s="66" t="s">
        <v>22</v>
      </c>
      <c r="C42" s="91" t="str">
        <f>IF(C32&gt;"",C32&amp;" - "&amp;G33,"")</f>
        <v>Mikkola, Jouko - Räisänen, Andrei</v>
      </c>
      <c r="D42" s="91"/>
      <c r="E42" s="42"/>
      <c r="F42" s="46">
        <v>-10</v>
      </c>
      <c r="G42" s="46">
        <v>-10</v>
      </c>
      <c r="H42" s="46">
        <v>8</v>
      </c>
      <c r="I42" s="46">
        <v>-8</v>
      </c>
      <c r="J42" s="45"/>
      <c r="K42" s="19">
        <f>IF(ISBLANK(F42),"",COUNTIF(F42:J42,"&gt;=0"))</f>
        <v>1</v>
      </c>
      <c r="L42" s="20">
        <f>IF(ISBLANK(F42),"",IF(LEFT(F42)="-",1,0)+IF(LEFT(G42)="-",1,0)+IF(LEFT(H42)="-",1,0)+IF(LEFT(I42)="-",1,0)+IF(LEFT(J42)="-",1,0))</f>
        <v>3</v>
      </c>
      <c r="M42" s="21" t="str">
        <f t="shared" si="1"/>
        <v/>
      </c>
      <c r="N42" s="68">
        <f t="shared" si="1"/>
        <v>1</v>
      </c>
    </row>
    <row r="43" spans="1:14" ht="15.75" thickBot="1">
      <c r="A43" s="1"/>
      <c r="B43" s="66" t="s">
        <v>23</v>
      </c>
      <c r="C43" s="91" t="str">
        <f>IF(C33&gt;"",C33&amp;" - "&amp;G32,"")</f>
        <v>Kuljunlahti, Jarkko - Hallbäck, Thomas</v>
      </c>
      <c r="D43" s="91"/>
      <c r="E43" s="42"/>
      <c r="F43" s="46">
        <v>-6</v>
      </c>
      <c r="G43" s="46">
        <v>6</v>
      </c>
      <c r="H43" s="46">
        <v>8</v>
      </c>
      <c r="I43" s="46">
        <v>-9</v>
      </c>
      <c r="J43" s="45">
        <v>-7</v>
      </c>
      <c r="K43" s="22">
        <f>IF(ISBLANK(F43),"",COUNTIF(F43:J43,"&gt;=0"))</f>
        <v>2</v>
      </c>
      <c r="L43" s="23">
        <f>IF(ISBLANK(F43),"",IF(LEFT(F43)="-",1,0)+IF(LEFT(G43)="-",1,0)+IF(LEFT(H43)="-",1,0)+IF(LEFT(I43)="-",1,0)+IF(LEFT(J43)="-",1,0))</f>
        <v>3</v>
      </c>
      <c r="M43" s="24" t="str">
        <f t="shared" si="1"/>
        <v/>
      </c>
      <c r="N43" s="70">
        <f t="shared" si="1"/>
        <v>1</v>
      </c>
    </row>
    <row r="44" spans="1:14" ht="19.5" thickBot="1">
      <c r="A44" s="1"/>
      <c r="B44" s="71"/>
      <c r="C44" s="25"/>
      <c r="D44" s="25"/>
      <c r="E44" s="25"/>
      <c r="F44" s="26"/>
      <c r="G44" s="26"/>
      <c r="H44" s="27"/>
      <c r="I44" s="92" t="s">
        <v>24</v>
      </c>
      <c r="J44" s="92"/>
      <c r="K44" s="28">
        <f>COUNTIF(K39:K43,"=3")</f>
        <v>2</v>
      </c>
      <c r="L44" s="29">
        <f>COUNTIF(L39:L43,"=3")</f>
        <v>3</v>
      </c>
      <c r="M44" s="40">
        <f>SUM(M39:M43)</f>
        <v>2</v>
      </c>
      <c r="N44" s="72">
        <f>SUM(N39:N43)</f>
        <v>3</v>
      </c>
    </row>
    <row r="45" spans="1:14">
      <c r="A45" s="1"/>
      <c r="B45" s="73" t="s">
        <v>25</v>
      </c>
      <c r="C45" s="25"/>
      <c r="D45" s="25"/>
      <c r="E45" s="25"/>
      <c r="F45" s="25"/>
      <c r="G45" s="25"/>
      <c r="H45" s="25"/>
      <c r="I45" s="25"/>
      <c r="J45" s="25"/>
      <c r="K45" s="1"/>
      <c r="L45" s="1"/>
      <c r="M45" s="1"/>
      <c r="N45" s="54"/>
    </row>
    <row r="46" spans="1:14">
      <c r="A46" s="1"/>
      <c r="B46" s="74" t="s">
        <v>26</v>
      </c>
      <c r="C46" s="32"/>
      <c r="D46" s="31" t="s">
        <v>27</v>
      </c>
      <c r="E46" s="32"/>
      <c r="F46" s="31" t="s">
        <v>28</v>
      </c>
      <c r="G46" s="31"/>
      <c r="H46" s="30"/>
      <c r="I46" s="1"/>
      <c r="J46" s="85" t="s">
        <v>29</v>
      </c>
      <c r="K46" s="85"/>
      <c r="L46" s="85"/>
      <c r="M46" s="85"/>
      <c r="N46" s="86"/>
    </row>
    <row r="47" spans="1:14" ht="21.75" thickBot="1">
      <c r="A47" s="1"/>
      <c r="B47" s="87"/>
      <c r="C47" s="88"/>
      <c r="D47" s="88"/>
      <c r="E47" s="33"/>
      <c r="F47" s="88"/>
      <c r="G47" s="88"/>
      <c r="H47" s="88"/>
      <c r="I47" s="88"/>
      <c r="J47" s="89" t="str">
        <f>IF(M44=3,C31,IF(N44=3,G31,""))</f>
        <v>MBF</v>
      </c>
      <c r="K47" s="89"/>
      <c r="L47" s="89"/>
      <c r="M47" s="89"/>
      <c r="N47" s="90"/>
    </row>
    <row r="48" spans="1:14">
      <c r="A48" s="1"/>
      <c r="B48" s="78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80"/>
    </row>
    <row r="50" spans="1:14">
      <c r="A50" s="1"/>
      <c r="B50" s="51"/>
      <c r="C50" s="47"/>
      <c r="D50" s="47"/>
      <c r="E50" s="47"/>
      <c r="F50" s="52"/>
      <c r="G50" s="48" t="s">
        <v>0</v>
      </c>
      <c r="H50" s="49"/>
      <c r="I50" s="101" t="s">
        <v>134</v>
      </c>
      <c r="J50" s="101"/>
      <c r="K50" s="101"/>
      <c r="L50" s="101"/>
      <c r="M50" s="101"/>
      <c r="N50" s="102"/>
    </row>
    <row r="51" spans="1:14">
      <c r="A51" s="1"/>
      <c r="B51" s="53"/>
      <c r="C51" s="2" t="s">
        <v>1</v>
      </c>
      <c r="D51" s="2"/>
      <c r="E51" s="1"/>
      <c r="F51" s="3"/>
      <c r="G51" s="48" t="s">
        <v>2</v>
      </c>
      <c r="H51" s="50"/>
      <c r="I51" s="101" t="s">
        <v>35</v>
      </c>
      <c r="J51" s="101"/>
      <c r="K51" s="101"/>
      <c r="L51" s="101"/>
      <c r="M51" s="101"/>
      <c r="N51" s="102"/>
    </row>
    <row r="52" spans="1:14" ht="15.75">
      <c r="A52" s="1"/>
      <c r="B52" s="53"/>
      <c r="C52" s="5" t="s">
        <v>3</v>
      </c>
      <c r="D52" s="5"/>
      <c r="E52" s="1"/>
      <c r="F52" s="3"/>
      <c r="G52" s="48" t="s">
        <v>4</v>
      </c>
      <c r="H52" s="50"/>
      <c r="I52" s="101" t="s">
        <v>136</v>
      </c>
      <c r="J52" s="101"/>
      <c r="K52" s="101"/>
      <c r="L52" s="101"/>
      <c r="M52" s="101"/>
      <c r="N52" s="102"/>
    </row>
    <row r="53" spans="1:14" ht="15.75">
      <c r="A53" s="1"/>
      <c r="B53" s="53"/>
      <c r="C53" s="1" t="s">
        <v>5</v>
      </c>
      <c r="D53" s="5"/>
      <c r="E53" s="1"/>
      <c r="F53" s="3"/>
      <c r="G53" s="48" t="s">
        <v>6</v>
      </c>
      <c r="H53" s="50"/>
      <c r="I53" s="105">
        <v>44877</v>
      </c>
      <c r="J53" s="105"/>
      <c r="K53" s="105"/>
      <c r="L53" s="105"/>
      <c r="M53" s="105"/>
      <c r="N53" s="106"/>
    </row>
    <row r="54" spans="1:14" ht="15.75" thickBot="1">
      <c r="A54" s="1"/>
      <c r="B54" s="5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54"/>
    </row>
    <row r="55" spans="1:14">
      <c r="A55" s="1"/>
      <c r="B55" s="55" t="s">
        <v>7</v>
      </c>
      <c r="C55" s="103" t="s">
        <v>64</v>
      </c>
      <c r="D55" s="103"/>
      <c r="E55" s="7"/>
      <c r="F55" s="6" t="s">
        <v>8</v>
      </c>
      <c r="G55" s="103" t="s">
        <v>50</v>
      </c>
      <c r="H55" s="103"/>
      <c r="I55" s="103"/>
      <c r="J55" s="103"/>
      <c r="K55" s="103"/>
      <c r="L55" s="103"/>
      <c r="M55" s="103"/>
      <c r="N55" s="104"/>
    </row>
    <row r="56" spans="1:14">
      <c r="A56" s="1"/>
      <c r="B56" s="57" t="s">
        <v>9</v>
      </c>
      <c r="C56" s="93" t="s">
        <v>65</v>
      </c>
      <c r="D56" s="93"/>
      <c r="E56" s="9"/>
      <c r="F56" s="8" t="s">
        <v>10</v>
      </c>
      <c r="G56" s="93" t="s">
        <v>52</v>
      </c>
      <c r="H56" s="93"/>
      <c r="I56" s="93"/>
      <c r="J56" s="93"/>
      <c r="K56" s="93"/>
      <c r="L56" s="93"/>
      <c r="M56" s="93"/>
      <c r="N56" s="94"/>
    </row>
    <row r="57" spans="1:14">
      <c r="A57" s="1"/>
      <c r="B57" s="57" t="s">
        <v>11</v>
      </c>
      <c r="C57" s="93" t="s">
        <v>75</v>
      </c>
      <c r="D57" s="93"/>
      <c r="E57" s="9"/>
      <c r="F57" s="8" t="s">
        <v>12</v>
      </c>
      <c r="G57" s="93" t="s">
        <v>53</v>
      </c>
      <c r="H57" s="93"/>
      <c r="I57" s="93"/>
      <c r="J57" s="93"/>
      <c r="K57" s="93"/>
      <c r="L57" s="93"/>
      <c r="M57" s="93"/>
      <c r="N57" s="94"/>
    </row>
    <row r="58" spans="1:14">
      <c r="A58" s="1"/>
      <c r="B58" s="98" t="s">
        <v>13</v>
      </c>
      <c r="C58" s="99"/>
      <c r="D58" s="99"/>
      <c r="E58" s="10"/>
      <c r="F58" s="99" t="s">
        <v>13</v>
      </c>
      <c r="G58" s="99"/>
      <c r="H58" s="99"/>
      <c r="I58" s="99"/>
      <c r="J58" s="99"/>
      <c r="K58" s="99"/>
      <c r="L58" s="99"/>
      <c r="M58" s="99"/>
      <c r="N58" s="100"/>
    </row>
    <row r="59" spans="1:14">
      <c r="A59" s="1"/>
      <c r="B59" s="61" t="s">
        <v>14</v>
      </c>
      <c r="C59" s="93" t="s">
        <v>65</v>
      </c>
      <c r="D59" s="93"/>
      <c r="E59" s="9"/>
      <c r="F59" s="11" t="s">
        <v>14</v>
      </c>
      <c r="G59" s="93" t="s">
        <v>53</v>
      </c>
      <c r="H59" s="93"/>
      <c r="I59" s="93"/>
      <c r="J59" s="93"/>
      <c r="K59" s="93"/>
      <c r="L59" s="93"/>
      <c r="M59" s="93"/>
      <c r="N59" s="94"/>
    </row>
    <row r="60" spans="1:14" ht="15.75" thickBot="1">
      <c r="A60" s="1"/>
      <c r="B60" s="62" t="s">
        <v>14</v>
      </c>
      <c r="C60" s="95" t="s">
        <v>75</v>
      </c>
      <c r="D60" s="95"/>
      <c r="E60" s="13"/>
      <c r="F60" s="12" t="s">
        <v>14</v>
      </c>
      <c r="G60" s="95" t="s">
        <v>51</v>
      </c>
      <c r="H60" s="95"/>
      <c r="I60" s="95"/>
      <c r="J60" s="95"/>
      <c r="K60" s="95"/>
      <c r="L60" s="95"/>
      <c r="M60" s="95"/>
      <c r="N60" s="96"/>
    </row>
    <row r="61" spans="1:14">
      <c r="A61" s="1"/>
      <c r="B61" s="5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54"/>
    </row>
    <row r="62" spans="1:14" ht="15.75" thickBot="1">
      <c r="A62" s="1"/>
      <c r="B62" s="64" t="s">
        <v>15</v>
      </c>
      <c r="C62" s="1"/>
      <c r="D62" s="1"/>
      <c r="E62" s="1"/>
      <c r="F62" s="14">
        <v>1</v>
      </c>
      <c r="G62" s="14">
        <v>2</v>
      </c>
      <c r="H62" s="14">
        <v>3</v>
      </c>
      <c r="I62" s="14">
        <v>4</v>
      </c>
      <c r="J62" s="14">
        <v>5</v>
      </c>
      <c r="K62" s="97" t="s">
        <v>16</v>
      </c>
      <c r="L62" s="97"/>
      <c r="M62" s="14" t="s">
        <v>17</v>
      </c>
      <c r="N62" s="65" t="s">
        <v>18</v>
      </c>
    </row>
    <row r="63" spans="1:14">
      <c r="A63" s="1"/>
      <c r="B63" s="66" t="s">
        <v>19</v>
      </c>
      <c r="C63" s="91" t="str">
        <f>IF(C56&gt;"",C56&amp;" - "&amp;G56,"")</f>
        <v>Cong, Xisheng - Tuomaila, Petri</v>
      </c>
      <c r="D63" s="91"/>
      <c r="E63" s="42"/>
      <c r="F63" s="46">
        <v>8</v>
      </c>
      <c r="G63" s="46">
        <v>8</v>
      </c>
      <c r="H63" s="46">
        <v>9</v>
      </c>
      <c r="I63" s="46"/>
      <c r="J63" s="44"/>
      <c r="K63" s="16">
        <f>IF(ISBLANK(F63),"",COUNTIF(F63:J63,"&gt;=0"))</f>
        <v>3</v>
      </c>
      <c r="L63" s="17">
        <f>IF(ISBLANK(F63),"",IF(LEFT(F63)="-",1,0)+IF(LEFT(G63)="-",1,0)+IF(LEFT(H63)="-",1,0)+IF(LEFT(I63)="-",1,0)+IF(LEFT(J63)="-",1,0))</f>
        <v>0</v>
      </c>
      <c r="M63" s="18">
        <f t="shared" ref="M63:N67" si="2">IF(K63=3,1,"")</f>
        <v>1</v>
      </c>
      <c r="N63" s="67" t="str">
        <f t="shared" si="2"/>
        <v/>
      </c>
    </row>
    <row r="64" spans="1:14">
      <c r="A64" s="1"/>
      <c r="B64" s="66" t="s">
        <v>20</v>
      </c>
      <c r="C64" s="91" t="str">
        <f>IF(C57&gt;"",C57&amp;" - "&amp;G57,"")</f>
        <v>Rahikainen, Jussi - Muinonen, Julius</v>
      </c>
      <c r="D64" s="91"/>
      <c r="E64" s="42"/>
      <c r="F64" s="46">
        <v>11</v>
      </c>
      <c r="G64" s="46">
        <v>10</v>
      </c>
      <c r="H64" s="46">
        <v>-9</v>
      </c>
      <c r="I64" s="46">
        <v>-7</v>
      </c>
      <c r="J64" s="45">
        <v>7</v>
      </c>
      <c r="K64" s="19">
        <f>IF(ISBLANK(F64),"",COUNTIF(F64:J64,"&gt;=0"))</f>
        <v>3</v>
      </c>
      <c r="L64" s="20">
        <f>IF(ISBLANK(F64),"",IF(LEFT(F64)="-",1,0)+IF(LEFT(G64)="-",1,0)+IF(LEFT(H64)="-",1,0)+IF(LEFT(I64)="-",1,0)+IF(LEFT(J64)="-",1,0))</f>
        <v>2</v>
      </c>
      <c r="M64" s="21">
        <f t="shared" si="2"/>
        <v>1</v>
      </c>
      <c r="N64" s="68" t="str">
        <f t="shared" si="2"/>
        <v/>
      </c>
    </row>
    <row r="65" spans="1:14">
      <c r="A65" s="1"/>
      <c r="B65" s="69" t="s">
        <v>21</v>
      </c>
      <c r="C65" s="15" t="str">
        <f>IF(C59&gt;"",C59&amp;" / "&amp;C60,"")</f>
        <v>Cong, Xisheng / Rahikainen, Jussi</v>
      </c>
      <c r="D65" s="15" t="str">
        <f>IF(G59&gt;"",G59&amp;" / "&amp;G60,"")</f>
        <v>Muinonen, Julius / Kivelä, Leo</v>
      </c>
      <c r="E65" s="43"/>
      <c r="F65" s="46">
        <v>-1</v>
      </c>
      <c r="G65" s="46" t="s">
        <v>76</v>
      </c>
      <c r="H65" s="46"/>
      <c r="I65" s="46"/>
      <c r="J65" s="45"/>
      <c r="K65" s="19">
        <f>IF(ISBLANK(F65),"",COUNTIF(F65:J65,"&gt;=0"))</f>
        <v>0</v>
      </c>
      <c r="L65" s="20">
        <f>IF(ISBLANK(F65),"",IF(LEFT(F65)="-",1,0)+IF(LEFT(G65)="-",1,0)+IF(LEFT(H65)="-",1,0)+IF(LEFT(I65)="-",1,0)+IF(LEFT(J65)="-",1,0))</f>
        <v>1</v>
      </c>
      <c r="M65" s="21" t="str">
        <f t="shared" si="2"/>
        <v/>
      </c>
      <c r="N65" s="68">
        <v>1</v>
      </c>
    </row>
    <row r="66" spans="1:14">
      <c r="A66" s="1"/>
      <c r="B66" s="66" t="s">
        <v>22</v>
      </c>
      <c r="C66" s="91" t="str">
        <f>IF(C56&gt;"",C56&amp;" - "&amp;G57,"")</f>
        <v>Cong, Xisheng - Muinonen, Julius</v>
      </c>
      <c r="D66" s="91"/>
      <c r="E66" s="42"/>
      <c r="F66" s="46">
        <v>14</v>
      </c>
      <c r="G66" s="46">
        <v>-8</v>
      </c>
      <c r="H66" s="46">
        <v>8</v>
      </c>
      <c r="I66" s="46">
        <v>6</v>
      </c>
      <c r="J66" s="45"/>
      <c r="K66" s="19">
        <f>IF(ISBLANK(F66),"",COUNTIF(F66:J66,"&gt;=0"))</f>
        <v>3</v>
      </c>
      <c r="L66" s="20">
        <f>IF(ISBLANK(F66),"",IF(LEFT(F66)="-",1,0)+IF(LEFT(G66)="-",1,0)+IF(LEFT(H66)="-",1,0)+IF(LEFT(I66)="-",1,0)+IF(LEFT(J66)="-",1,0))</f>
        <v>1</v>
      </c>
      <c r="M66" s="21">
        <f t="shared" si="2"/>
        <v>1</v>
      </c>
      <c r="N66" s="68" t="str">
        <f t="shared" si="2"/>
        <v/>
      </c>
    </row>
    <row r="67" spans="1:14" ht="15.75" thickBot="1">
      <c r="A67" s="1"/>
      <c r="B67" s="66" t="s">
        <v>23</v>
      </c>
      <c r="C67" s="91" t="str">
        <f>IF(C57&gt;"",C57&amp;" - "&amp;G56,"")</f>
        <v>Rahikainen, Jussi - Tuomaila, Petri</v>
      </c>
      <c r="D67" s="91"/>
      <c r="E67" s="42"/>
      <c r="F67" s="46"/>
      <c r="G67" s="46"/>
      <c r="H67" s="46"/>
      <c r="I67" s="46"/>
      <c r="J67" s="45"/>
      <c r="K67" s="22" t="str">
        <f>IF(ISBLANK(F67),"",COUNTIF(F67:J67,"&gt;=0"))</f>
        <v/>
      </c>
      <c r="L67" s="23" t="str">
        <f>IF(ISBLANK(F67),"",IF(LEFT(F67)="-",1,0)+IF(LEFT(G67)="-",1,0)+IF(LEFT(H67)="-",1,0)+IF(LEFT(I67)="-",1,0)+IF(LEFT(J67)="-",1,0))</f>
        <v/>
      </c>
      <c r="M67" s="24" t="str">
        <f t="shared" si="2"/>
        <v/>
      </c>
      <c r="N67" s="70" t="str">
        <f t="shared" si="2"/>
        <v/>
      </c>
    </row>
    <row r="68" spans="1:14" ht="19.5" thickBot="1">
      <c r="A68" s="1"/>
      <c r="B68" s="71"/>
      <c r="C68" s="25"/>
      <c r="D68" s="25"/>
      <c r="E68" s="25"/>
      <c r="F68" s="26"/>
      <c r="G68" s="26"/>
      <c r="H68" s="27"/>
      <c r="I68" s="92" t="s">
        <v>24</v>
      </c>
      <c r="J68" s="92"/>
      <c r="K68" s="28">
        <f>COUNTIF(K63:K67,"=3")</f>
        <v>3</v>
      </c>
      <c r="L68" s="29">
        <f>COUNTIF(L63:L67,"=3")</f>
        <v>0</v>
      </c>
      <c r="M68" s="40">
        <f>SUM(M63:M67)</f>
        <v>3</v>
      </c>
      <c r="N68" s="72">
        <f>SUM(N63:N67)</f>
        <v>1</v>
      </c>
    </row>
    <row r="69" spans="1:14">
      <c r="A69" s="1"/>
      <c r="B69" s="73" t="s">
        <v>25</v>
      </c>
      <c r="C69" s="25"/>
      <c r="D69" s="25"/>
      <c r="E69" s="25"/>
      <c r="F69" s="25"/>
      <c r="G69" s="25"/>
      <c r="H69" s="25"/>
      <c r="I69" s="25"/>
      <c r="J69" s="25"/>
      <c r="K69" s="1"/>
      <c r="L69" s="1"/>
      <c r="M69" s="1"/>
      <c r="N69" s="54"/>
    </row>
    <row r="70" spans="1:14">
      <c r="A70" s="1"/>
      <c r="B70" s="74" t="s">
        <v>26</v>
      </c>
      <c r="C70" s="32"/>
      <c r="D70" s="31" t="s">
        <v>27</v>
      </c>
      <c r="E70" s="32"/>
      <c r="F70" s="31" t="s">
        <v>28</v>
      </c>
      <c r="G70" s="31"/>
      <c r="H70" s="30"/>
      <c r="I70" s="1"/>
      <c r="J70" s="85" t="s">
        <v>29</v>
      </c>
      <c r="K70" s="85"/>
      <c r="L70" s="85"/>
      <c r="M70" s="85"/>
      <c r="N70" s="86"/>
    </row>
    <row r="71" spans="1:14" ht="21.75" thickBot="1">
      <c r="A71" s="1"/>
      <c r="B71" s="87"/>
      <c r="C71" s="88"/>
      <c r="D71" s="88"/>
      <c r="E71" s="33"/>
      <c r="F71" s="88"/>
      <c r="G71" s="88"/>
      <c r="H71" s="88"/>
      <c r="I71" s="88"/>
      <c r="J71" s="89" t="str">
        <f>IF(M68=3,C55,IF(N68=3,G55,""))</f>
        <v>Pt-Espoo</v>
      </c>
      <c r="K71" s="89"/>
      <c r="L71" s="89"/>
      <c r="M71" s="89"/>
      <c r="N71" s="90"/>
    </row>
    <row r="72" spans="1:14">
      <c r="A72" s="1"/>
      <c r="B72" s="78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80"/>
    </row>
    <row r="74" spans="1:14">
      <c r="A74" s="1"/>
      <c r="B74" s="51"/>
      <c r="C74" s="47"/>
      <c r="D74" s="47"/>
      <c r="E74" s="47"/>
      <c r="F74" s="52"/>
      <c r="G74" s="48" t="s">
        <v>0</v>
      </c>
      <c r="H74" s="49"/>
      <c r="I74" s="101" t="s">
        <v>134</v>
      </c>
      <c r="J74" s="101"/>
      <c r="K74" s="101"/>
      <c r="L74" s="101"/>
      <c r="M74" s="101"/>
      <c r="N74" s="102"/>
    </row>
    <row r="75" spans="1:14">
      <c r="A75" s="1"/>
      <c r="B75" s="53"/>
      <c r="C75" s="2" t="s">
        <v>1</v>
      </c>
      <c r="D75" s="2"/>
      <c r="E75" s="1"/>
      <c r="F75" s="3"/>
      <c r="G75" s="48" t="s">
        <v>2</v>
      </c>
      <c r="H75" s="50"/>
      <c r="I75" s="101" t="s">
        <v>35</v>
      </c>
      <c r="J75" s="101"/>
      <c r="K75" s="101"/>
      <c r="L75" s="101"/>
      <c r="M75" s="101"/>
      <c r="N75" s="102"/>
    </row>
    <row r="76" spans="1:14" ht="15.75">
      <c r="A76" s="1"/>
      <c r="B76" s="53"/>
      <c r="C76" s="5" t="s">
        <v>3</v>
      </c>
      <c r="D76" s="5"/>
      <c r="E76" s="1"/>
      <c r="F76" s="3"/>
      <c r="G76" s="48" t="s">
        <v>4</v>
      </c>
      <c r="H76" s="50"/>
      <c r="I76" s="101" t="s">
        <v>136</v>
      </c>
      <c r="J76" s="101"/>
      <c r="K76" s="101"/>
      <c r="L76" s="101"/>
      <c r="M76" s="101"/>
      <c r="N76" s="102"/>
    </row>
    <row r="77" spans="1:14" ht="15.75">
      <c r="A77" s="1"/>
      <c r="B77" s="53"/>
      <c r="C77" s="1" t="s">
        <v>5</v>
      </c>
      <c r="D77" s="5"/>
      <c r="E77" s="1"/>
      <c r="F77" s="3"/>
      <c r="G77" s="48" t="s">
        <v>6</v>
      </c>
      <c r="H77" s="50"/>
      <c r="I77" s="105">
        <v>44877</v>
      </c>
      <c r="J77" s="105"/>
      <c r="K77" s="105"/>
      <c r="L77" s="105"/>
      <c r="M77" s="105"/>
      <c r="N77" s="106"/>
    </row>
    <row r="78" spans="1:14" ht="15.75" thickBot="1">
      <c r="A78" s="1"/>
      <c r="B78" s="5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54"/>
    </row>
    <row r="79" spans="1:14">
      <c r="A79" s="1"/>
      <c r="B79" s="55" t="s">
        <v>7</v>
      </c>
      <c r="C79" s="103" t="s">
        <v>54</v>
      </c>
      <c r="D79" s="103"/>
      <c r="E79" s="7"/>
      <c r="F79" s="6" t="s">
        <v>8</v>
      </c>
      <c r="G79" s="103" t="s">
        <v>67</v>
      </c>
      <c r="H79" s="103"/>
      <c r="I79" s="103"/>
      <c r="J79" s="103"/>
      <c r="K79" s="103"/>
      <c r="L79" s="103"/>
      <c r="M79" s="103"/>
      <c r="N79" s="104"/>
    </row>
    <row r="80" spans="1:14">
      <c r="A80" s="1"/>
      <c r="B80" s="57" t="s">
        <v>9</v>
      </c>
      <c r="C80" s="93" t="s">
        <v>55</v>
      </c>
      <c r="D80" s="93"/>
      <c r="E80" s="9"/>
      <c r="F80" s="8" t="s">
        <v>10</v>
      </c>
      <c r="G80" s="93" t="s">
        <v>68</v>
      </c>
      <c r="H80" s="93"/>
      <c r="I80" s="93"/>
      <c r="J80" s="93"/>
      <c r="K80" s="93"/>
      <c r="L80" s="93"/>
      <c r="M80" s="93"/>
      <c r="N80" s="94"/>
    </row>
    <row r="81" spans="1:14">
      <c r="A81" s="1"/>
      <c r="B81" s="57" t="s">
        <v>11</v>
      </c>
      <c r="C81" s="93" t="s">
        <v>56</v>
      </c>
      <c r="D81" s="93"/>
      <c r="E81" s="9"/>
      <c r="F81" s="8" t="s">
        <v>12</v>
      </c>
      <c r="G81" s="93" t="s">
        <v>69</v>
      </c>
      <c r="H81" s="93"/>
      <c r="I81" s="93"/>
      <c r="J81" s="93"/>
      <c r="K81" s="93"/>
      <c r="L81" s="93"/>
      <c r="M81" s="93"/>
      <c r="N81" s="94"/>
    </row>
    <row r="82" spans="1:14">
      <c r="A82" s="1"/>
      <c r="B82" s="98" t="s">
        <v>13</v>
      </c>
      <c r="C82" s="99"/>
      <c r="D82" s="99"/>
      <c r="E82" s="10"/>
      <c r="F82" s="99" t="s">
        <v>13</v>
      </c>
      <c r="G82" s="99"/>
      <c r="H82" s="99"/>
      <c r="I82" s="99"/>
      <c r="J82" s="99"/>
      <c r="K82" s="99"/>
      <c r="L82" s="99"/>
      <c r="M82" s="99"/>
      <c r="N82" s="100"/>
    </row>
    <row r="83" spans="1:14">
      <c r="A83" s="1"/>
      <c r="B83" s="61" t="s">
        <v>14</v>
      </c>
      <c r="C83" s="93" t="s">
        <v>55</v>
      </c>
      <c r="D83" s="93"/>
      <c r="E83" s="9"/>
      <c r="F83" s="11" t="s">
        <v>14</v>
      </c>
      <c r="G83" s="93" t="s">
        <v>68</v>
      </c>
      <c r="H83" s="93"/>
      <c r="I83" s="93"/>
      <c r="J83" s="93"/>
      <c r="K83" s="93"/>
      <c r="L83" s="93"/>
      <c r="M83" s="93"/>
      <c r="N83" s="94"/>
    </row>
    <row r="84" spans="1:14" ht="15.75" thickBot="1">
      <c r="A84" s="1"/>
      <c r="B84" s="62" t="s">
        <v>14</v>
      </c>
      <c r="C84" s="95" t="s">
        <v>56</v>
      </c>
      <c r="D84" s="95"/>
      <c r="E84" s="13"/>
      <c r="F84" s="12" t="s">
        <v>14</v>
      </c>
      <c r="G84" s="95" t="s">
        <v>69</v>
      </c>
      <c r="H84" s="95"/>
      <c r="I84" s="95"/>
      <c r="J84" s="95"/>
      <c r="K84" s="95"/>
      <c r="L84" s="95"/>
      <c r="M84" s="95"/>
      <c r="N84" s="96"/>
    </row>
    <row r="85" spans="1:14">
      <c r="A85" s="1"/>
      <c r="B85" s="5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54"/>
    </row>
    <row r="86" spans="1:14" ht="15.75" thickBot="1">
      <c r="A86" s="1"/>
      <c r="B86" s="64" t="s">
        <v>15</v>
      </c>
      <c r="C86" s="1"/>
      <c r="D86" s="1"/>
      <c r="E86" s="1"/>
      <c r="F86" s="14">
        <v>1</v>
      </c>
      <c r="G86" s="14">
        <v>2</v>
      </c>
      <c r="H86" s="14">
        <v>3</v>
      </c>
      <c r="I86" s="14">
        <v>4</v>
      </c>
      <c r="J86" s="14">
        <v>5</v>
      </c>
      <c r="K86" s="97" t="s">
        <v>16</v>
      </c>
      <c r="L86" s="97"/>
      <c r="M86" s="14" t="s">
        <v>17</v>
      </c>
      <c r="N86" s="65" t="s">
        <v>18</v>
      </c>
    </row>
    <row r="87" spans="1:14">
      <c r="A87" s="1"/>
      <c r="B87" s="66" t="s">
        <v>19</v>
      </c>
      <c r="C87" s="91" t="str">
        <f>IF(C80&gt;"",C80&amp;" - "&amp;G80,"")</f>
        <v>Karhunen, Pekka - Lappi, Vesa</v>
      </c>
      <c r="D87" s="91"/>
      <c r="E87" s="42"/>
      <c r="F87" s="46">
        <v>8</v>
      </c>
      <c r="G87" s="46">
        <v>-7</v>
      </c>
      <c r="H87" s="46">
        <v>9</v>
      </c>
      <c r="I87" s="46">
        <v>5</v>
      </c>
      <c r="J87" s="44"/>
      <c r="K87" s="16">
        <f>IF(ISBLANK(F87),"",COUNTIF(F87:J87,"&gt;=0"))</f>
        <v>3</v>
      </c>
      <c r="L87" s="17">
        <f>IF(ISBLANK(F87),"",IF(LEFT(F87)="-",1,0)+IF(LEFT(G87)="-",1,0)+IF(LEFT(H87)="-",1,0)+IF(LEFT(I87)="-",1,0)+IF(LEFT(J87)="-",1,0))</f>
        <v>1</v>
      </c>
      <c r="M87" s="18">
        <f t="shared" ref="M87:N91" si="3">IF(K87=3,1,"")</f>
        <v>1</v>
      </c>
      <c r="N87" s="67" t="str">
        <f t="shared" si="3"/>
        <v/>
      </c>
    </row>
    <row r="88" spans="1:14">
      <c r="A88" s="1"/>
      <c r="B88" s="66" t="s">
        <v>20</v>
      </c>
      <c r="C88" s="91" t="str">
        <f>IF(C81&gt;"",C81&amp;" - "&amp;G81,"")</f>
        <v>Helminen, Vesa - Kurvinen, Matti</v>
      </c>
      <c r="D88" s="91"/>
      <c r="E88" s="42"/>
      <c r="F88" s="46">
        <v>-4</v>
      </c>
      <c r="G88" s="46">
        <v>-3</v>
      </c>
      <c r="H88" s="46">
        <v>-5</v>
      </c>
      <c r="I88" s="46"/>
      <c r="J88" s="45"/>
      <c r="K88" s="19">
        <f>IF(ISBLANK(F88),"",COUNTIF(F88:J88,"&gt;=0"))</f>
        <v>0</v>
      </c>
      <c r="L88" s="20">
        <f>IF(ISBLANK(F88),"",IF(LEFT(F88)="-",1,0)+IF(LEFT(G88)="-",1,0)+IF(LEFT(H88)="-",1,0)+IF(LEFT(I88)="-",1,0)+IF(LEFT(J88)="-",1,0))</f>
        <v>3</v>
      </c>
      <c r="M88" s="21" t="str">
        <f t="shared" si="3"/>
        <v/>
      </c>
      <c r="N88" s="68">
        <f t="shared" si="3"/>
        <v>1</v>
      </c>
    </row>
    <row r="89" spans="1:14">
      <c r="A89" s="1"/>
      <c r="B89" s="69" t="s">
        <v>21</v>
      </c>
      <c r="C89" s="15" t="str">
        <f>IF(C83&gt;"",C83&amp;" / "&amp;C84,"")</f>
        <v>Karhunen, Pekka / Helminen, Vesa</v>
      </c>
      <c r="D89" s="15" t="str">
        <f>IF(G83&gt;"",G83&amp;" / "&amp;G84,"")</f>
        <v>Lappi, Vesa / Kurvinen, Matti</v>
      </c>
      <c r="E89" s="43"/>
      <c r="F89" s="46">
        <v>-5</v>
      </c>
      <c r="G89" s="46">
        <v>-3</v>
      </c>
      <c r="H89" s="46">
        <v>9</v>
      </c>
      <c r="I89" s="46">
        <v>-6</v>
      </c>
      <c r="J89" s="45"/>
      <c r="K89" s="19">
        <f>IF(ISBLANK(F89),"",COUNTIF(F89:J89,"&gt;=0"))</f>
        <v>1</v>
      </c>
      <c r="L89" s="20">
        <f>IF(ISBLANK(F89),"",IF(LEFT(F89)="-",1,0)+IF(LEFT(G89)="-",1,0)+IF(LEFT(H89)="-",1,0)+IF(LEFT(I89)="-",1,0)+IF(LEFT(J89)="-",1,0))</f>
        <v>3</v>
      </c>
      <c r="M89" s="21" t="str">
        <f t="shared" si="3"/>
        <v/>
      </c>
      <c r="N89" s="68">
        <f t="shared" si="3"/>
        <v>1</v>
      </c>
    </row>
    <row r="90" spans="1:14">
      <c r="A90" s="1"/>
      <c r="B90" s="66" t="s">
        <v>22</v>
      </c>
      <c r="C90" s="91" t="str">
        <f>IF(C80&gt;"",C80&amp;" - "&amp;G81,"")</f>
        <v>Karhunen, Pekka - Kurvinen, Matti</v>
      </c>
      <c r="D90" s="91"/>
      <c r="E90" s="42"/>
      <c r="F90" s="46">
        <v>-3</v>
      </c>
      <c r="G90" s="46">
        <v>4</v>
      </c>
      <c r="H90" s="46">
        <v>-6</v>
      </c>
      <c r="I90" s="46">
        <v>-12</v>
      </c>
      <c r="J90" s="45"/>
      <c r="K90" s="19">
        <f>IF(ISBLANK(F90),"",COUNTIF(F90:J90,"&gt;=0"))</f>
        <v>1</v>
      </c>
      <c r="L90" s="20">
        <f>IF(ISBLANK(F90),"",IF(LEFT(F90)="-",1,0)+IF(LEFT(G90)="-",1,0)+IF(LEFT(H90)="-",1,0)+IF(LEFT(I90)="-",1,0)+IF(LEFT(J90)="-",1,0))</f>
        <v>3</v>
      </c>
      <c r="M90" s="21" t="str">
        <f t="shared" si="3"/>
        <v/>
      </c>
      <c r="N90" s="68">
        <f t="shared" si="3"/>
        <v>1</v>
      </c>
    </row>
    <row r="91" spans="1:14" ht="15.75" thickBot="1">
      <c r="A91" s="1"/>
      <c r="B91" s="66" t="s">
        <v>23</v>
      </c>
      <c r="C91" s="91" t="str">
        <f>IF(C81&gt;"",C81&amp;" - "&amp;G80,"")</f>
        <v>Helminen, Vesa - Lappi, Vesa</v>
      </c>
      <c r="D91" s="91"/>
      <c r="E91" s="42"/>
      <c r="F91" s="46"/>
      <c r="G91" s="46"/>
      <c r="H91" s="46"/>
      <c r="I91" s="46"/>
      <c r="J91" s="45"/>
      <c r="K91" s="22" t="str">
        <f>IF(ISBLANK(F91),"",COUNTIF(F91:J91,"&gt;=0"))</f>
        <v/>
      </c>
      <c r="L91" s="23" t="str">
        <f>IF(ISBLANK(F91),"",IF(LEFT(F91)="-",1,0)+IF(LEFT(G91)="-",1,0)+IF(LEFT(H91)="-",1,0)+IF(LEFT(I91)="-",1,0)+IF(LEFT(J91)="-",1,0))</f>
        <v/>
      </c>
      <c r="M91" s="24" t="str">
        <f t="shared" si="3"/>
        <v/>
      </c>
      <c r="N91" s="70" t="str">
        <f t="shared" si="3"/>
        <v/>
      </c>
    </row>
    <row r="92" spans="1:14" ht="19.5" thickBot="1">
      <c r="A92" s="1"/>
      <c r="B92" s="71"/>
      <c r="C92" s="25"/>
      <c r="D92" s="25"/>
      <c r="E92" s="25"/>
      <c r="F92" s="26"/>
      <c r="G92" s="26"/>
      <c r="H92" s="27"/>
      <c r="I92" s="92" t="s">
        <v>24</v>
      </c>
      <c r="J92" s="92"/>
      <c r="K92" s="28">
        <f>COUNTIF(K87:K91,"=3")</f>
        <v>1</v>
      </c>
      <c r="L92" s="29">
        <f>COUNTIF(L87:L91,"=3")</f>
        <v>3</v>
      </c>
      <c r="M92" s="40">
        <f>SUM(M87:M91)</f>
        <v>1</v>
      </c>
      <c r="N92" s="72">
        <f>SUM(N87:N91)</f>
        <v>3</v>
      </c>
    </row>
    <row r="93" spans="1:14">
      <c r="A93" s="1"/>
      <c r="B93" s="73" t="s">
        <v>25</v>
      </c>
      <c r="C93" s="25"/>
      <c r="D93" s="25"/>
      <c r="E93" s="25"/>
      <c r="F93" s="25"/>
      <c r="G93" s="25"/>
      <c r="H93" s="25"/>
      <c r="I93" s="25"/>
      <c r="J93" s="25"/>
      <c r="K93" s="1"/>
      <c r="L93" s="1"/>
      <c r="M93" s="1"/>
      <c r="N93" s="54"/>
    </row>
    <row r="94" spans="1:14">
      <c r="A94" s="1"/>
      <c r="B94" s="74" t="s">
        <v>26</v>
      </c>
      <c r="C94" s="32"/>
      <c r="D94" s="31" t="s">
        <v>27</v>
      </c>
      <c r="E94" s="32"/>
      <c r="F94" s="31" t="s">
        <v>28</v>
      </c>
      <c r="G94" s="31"/>
      <c r="H94" s="30"/>
      <c r="I94" s="1"/>
      <c r="J94" s="85" t="s">
        <v>29</v>
      </c>
      <c r="K94" s="85"/>
      <c r="L94" s="85"/>
      <c r="M94" s="85"/>
      <c r="N94" s="86"/>
    </row>
    <row r="95" spans="1:14" ht="21.75" thickBot="1">
      <c r="A95" s="1"/>
      <c r="B95" s="87"/>
      <c r="C95" s="88"/>
      <c r="D95" s="88"/>
      <c r="E95" s="33"/>
      <c r="F95" s="88"/>
      <c r="G95" s="88"/>
      <c r="H95" s="88"/>
      <c r="I95" s="88"/>
      <c r="J95" s="89" t="str">
        <f>IF(M92=3,C79,IF(N92=3,G79,""))</f>
        <v>Wega</v>
      </c>
      <c r="K95" s="89"/>
      <c r="L95" s="89"/>
      <c r="M95" s="89"/>
      <c r="N95" s="90"/>
    </row>
    <row r="96" spans="1:14">
      <c r="A96" s="1"/>
      <c r="B96" s="78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80"/>
    </row>
    <row r="98" spans="1:14">
      <c r="A98" s="1"/>
      <c r="B98" s="51"/>
      <c r="C98" s="47"/>
      <c r="D98" s="47"/>
      <c r="E98" s="47"/>
      <c r="F98" s="52"/>
      <c r="G98" s="48" t="s">
        <v>0</v>
      </c>
      <c r="H98" s="49"/>
      <c r="I98" s="101" t="s">
        <v>134</v>
      </c>
      <c r="J98" s="101"/>
      <c r="K98" s="101"/>
      <c r="L98" s="101"/>
      <c r="M98" s="101"/>
      <c r="N98" s="102"/>
    </row>
    <row r="99" spans="1:14">
      <c r="A99" s="1"/>
      <c r="B99" s="53"/>
      <c r="C99" s="2" t="s">
        <v>1</v>
      </c>
      <c r="D99" s="2"/>
      <c r="E99" s="1"/>
      <c r="F99" s="3"/>
      <c r="G99" s="48" t="s">
        <v>2</v>
      </c>
      <c r="H99" s="50"/>
      <c r="I99" s="101" t="s">
        <v>35</v>
      </c>
      <c r="J99" s="101"/>
      <c r="K99" s="101"/>
      <c r="L99" s="101"/>
      <c r="M99" s="101"/>
      <c r="N99" s="102"/>
    </row>
    <row r="100" spans="1:14" ht="15.75">
      <c r="A100" s="1"/>
      <c r="B100" s="53"/>
      <c r="C100" s="5" t="s">
        <v>3</v>
      </c>
      <c r="D100" s="5"/>
      <c r="E100" s="1"/>
      <c r="F100" s="3"/>
      <c r="G100" s="48" t="s">
        <v>4</v>
      </c>
      <c r="H100" s="50"/>
      <c r="I100" s="101" t="s">
        <v>136</v>
      </c>
      <c r="J100" s="101"/>
      <c r="K100" s="101"/>
      <c r="L100" s="101"/>
      <c r="M100" s="101"/>
      <c r="N100" s="102"/>
    </row>
    <row r="101" spans="1:14" ht="15.75">
      <c r="A101" s="1"/>
      <c r="B101" s="53"/>
      <c r="C101" s="1" t="s">
        <v>5</v>
      </c>
      <c r="D101" s="5"/>
      <c r="E101" s="1"/>
      <c r="F101" s="3"/>
      <c r="G101" s="48" t="s">
        <v>6</v>
      </c>
      <c r="H101" s="50"/>
      <c r="I101" s="105">
        <v>44877</v>
      </c>
      <c r="J101" s="105"/>
      <c r="K101" s="105"/>
      <c r="L101" s="105"/>
      <c r="M101" s="105"/>
      <c r="N101" s="106"/>
    </row>
    <row r="102" spans="1:14" ht="15.75" thickBot="1">
      <c r="A102" s="1"/>
      <c r="B102" s="5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54"/>
    </row>
    <row r="103" spans="1:14">
      <c r="A103" s="1"/>
      <c r="B103" s="55" t="s">
        <v>7</v>
      </c>
      <c r="C103" s="103" t="s">
        <v>44</v>
      </c>
      <c r="D103" s="103"/>
      <c r="E103" s="7"/>
      <c r="F103" s="6" t="s">
        <v>8</v>
      </c>
      <c r="G103" s="103" t="s">
        <v>41</v>
      </c>
      <c r="H103" s="103"/>
      <c r="I103" s="103"/>
      <c r="J103" s="103"/>
      <c r="K103" s="103"/>
      <c r="L103" s="103"/>
      <c r="M103" s="103"/>
      <c r="N103" s="104"/>
    </row>
    <row r="104" spans="1:14">
      <c r="A104" s="1"/>
      <c r="B104" s="57" t="s">
        <v>9</v>
      </c>
      <c r="C104" s="93" t="s">
        <v>46</v>
      </c>
      <c r="D104" s="93"/>
      <c r="E104" s="9"/>
      <c r="F104" s="8" t="s">
        <v>10</v>
      </c>
      <c r="G104" s="93" t="s">
        <v>74</v>
      </c>
      <c r="H104" s="93"/>
      <c r="I104" s="93"/>
      <c r="J104" s="93"/>
      <c r="K104" s="93"/>
      <c r="L104" s="93"/>
      <c r="M104" s="93"/>
      <c r="N104" s="94"/>
    </row>
    <row r="105" spans="1:14">
      <c r="A105" s="1"/>
      <c r="B105" s="57" t="s">
        <v>11</v>
      </c>
      <c r="C105" s="93" t="s">
        <v>45</v>
      </c>
      <c r="D105" s="93"/>
      <c r="E105" s="9"/>
      <c r="F105" s="8" t="s">
        <v>12</v>
      </c>
      <c r="G105" s="93" t="s">
        <v>42</v>
      </c>
      <c r="H105" s="93"/>
      <c r="I105" s="93"/>
      <c r="J105" s="93"/>
      <c r="K105" s="93"/>
      <c r="L105" s="93"/>
      <c r="M105" s="93"/>
      <c r="N105" s="94"/>
    </row>
    <row r="106" spans="1:14">
      <c r="A106" s="1"/>
      <c r="B106" s="98" t="s">
        <v>13</v>
      </c>
      <c r="C106" s="99"/>
      <c r="D106" s="99"/>
      <c r="E106" s="10"/>
      <c r="F106" s="99" t="s">
        <v>13</v>
      </c>
      <c r="G106" s="99"/>
      <c r="H106" s="99"/>
      <c r="I106" s="99"/>
      <c r="J106" s="99"/>
      <c r="K106" s="99"/>
      <c r="L106" s="99"/>
      <c r="M106" s="99"/>
      <c r="N106" s="100"/>
    </row>
    <row r="107" spans="1:14">
      <c r="A107" s="1"/>
      <c r="B107" s="61" t="s">
        <v>14</v>
      </c>
      <c r="C107" s="93" t="s">
        <v>46</v>
      </c>
      <c r="D107" s="93"/>
      <c r="E107" s="9"/>
      <c r="F107" s="11" t="s">
        <v>14</v>
      </c>
      <c r="G107" s="93" t="s">
        <v>42</v>
      </c>
      <c r="H107" s="93"/>
      <c r="I107" s="93"/>
      <c r="J107" s="93"/>
      <c r="K107" s="93"/>
      <c r="L107" s="93"/>
      <c r="M107" s="93"/>
      <c r="N107" s="94"/>
    </row>
    <row r="108" spans="1:14" ht="15.75" thickBot="1">
      <c r="A108" s="1"/>
      <c r="B108" s="62" t="s">
        <v>14</v>
      </c>
      <c r="C108" s="95" t="s">
        <v>45</v>
      </c>
      <c r="D108" s="95"/>
      <c r="E108" s="13"/>
      <c r="F108" s="12" t="s">
        <v>14</v>
      </c>
      <c r="G108" s="95" t="s">
        <v>43</v>
      </c>
      <c r="H108" s="95"/>
      <c r="I108" s="95"/>
      <c r="J108" s="95"/>
      <c r="K108" s="95"/>
      <c r="L108" s="95"/>
      <c r="M108" s="95"/>
      <c r="N108" s="96"/>
    </row>
    <row r="109" spans="1:14">
      <c r="A109" s="1"/>
      <c r="B109" s="5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54"/>
    </row>
    <row r="110" spans="1:14" ht="15.75" thickBot="1">
      <c r="A110" s="1"/>
      <c r="B110" s="64" t="s">
        <v>15</v>
      </c>
      <c r="C110" s="1"/>
      <c r="D110" s="1"/>
      <c r="E110" s="1"/>
      <c r="F110" s="14">
        <v>1</v>
      </c>
      <c r="G110" s="14">
        <v>2</v>
      </c>
      <c r="H110" s="14">
        <v>3</v>
      </c>
      <c r="I110" s="14">
        <v>4</v>
      </c>
      <c r="J110" s="14">
        <v>5</v>
      </c>
      <c r="K110" s="97" t="s">
        <v>16</v>
      </c>
      <c r="L110" s="97"/>
      <c r="M110" s="14" t="s">
        <v>17</v>
      </c>
      <c r="N110" s="65" t="s">
        <v>18</v>
      </c>
    </row>
    <row r="111" spans="1:14">
      <c r="A111" s="1"/>
      <c r="B111" s="66" t="s">
        <v>19</v>
      </c>
      <c r="C111" s="91" t="str">
        <f>IF(C104&gt;"",C104&amp;" - "&amp;G104,"")</f>
        <v>Anttila, Riku - Hallbäck, Thomas</v>
      </c>
      <c r="D111" s="91"/>
      <c r="E111" s="42"/>
      <c r="F111" s="46">
        <v>-6</v>
      </c>
      <c r="G111" s="46">
        <v>6</v>
      </c>
      <c r="H111" s="46">
        <v>9</v>
      </c>
      <c r="I111" s="46">
        <v>-8</v>
      </c>
      <c r="J111" s="44">
        <v>4</v>
      </c>
      <c r="K111" s="16">
        <f>IF(ISBLANK(F111),"",COUNTIF(F111:J111,"&gt;=0"))</f>
        <v>3</v>
      </c>
      <c r="L111" s="17">
        <f>IF(ISBLANK(F111),"",IF(LEFT(F111)="-",1,0)+IF(LEFT(G111)="-",1,0)+IF(LEFT(H111)="-",1,0)+IF(LEFT(I111)="-",1,0)+IF(LEFT(J111)="-",1,0))</f>
        <v>2</v>
      </c>
      <c r="M111" s="18">
        <f t="shared" ref="M111:N115" si="4">IF(K111=3,1,"")</f>
        <v>1</v>
      </c>
      <c r="N111" s="67" t="str">
        <f t="shared" si="4"/>
        <v/>
      </c>
    </row>
    <row r="112" spans="1:14">
      <c r="A112" s="1"/>
      <c r="B112" s="66" t="s">
        <v>20</v>
      </c>
      <c r="C112" s="91" t="str">
        <f>IF(C105&gt;"",C105&amp;" - "&amp;G105,"")</f>
        <v>Ovaska, Jukka - Räisänen, Andrei</v>
      </c>
      <c r="D112" s="91"/>
      <c r="E112" s="42"/>
      <c r="F112" s="46">
        <v>-2</v>
      </c>
      <c r="G112" s="46">
        <v>-7</v>
      </c>
      <c r="H112" s="46">
        <v>-5</v>
      </c>
      <c r="I112" s="46"/>
      <c r="J112" s="45"/>
      <c r="K112" s="19">
        <f>IF(ISBLANK(F112),"",COUNTIF(F112:J112,"&gt;=0"))</f>
        <v>0</v>
      </c>
      <c r="L112" s="20">
        <f>IF(ISBLANK(F112),"",IF(LEFT(F112)="-",1,0)+IF(LEFT(G112)="-",1,0)+IF(LEFT(H112)="-",1,0)+IF(LEFT(I112)="-",1,0)+IF(LEFT(J112)="-",1,0))</f>
        <v>3</v>
      </c>
      <c r="M112" s="21" t="str">
        <f t="shared" si="4"/>
        <v/>
      </c>
      <c r="N112" s="68">
        <f t="shared" si="4"/>
        <v>1</v>
      </c>
    </row>
    <row r="113" spans="1:14">
      <c r="A113" s="1"/>
      <c r="B113" s="69" t="s">
        <v>21</v>
      </c>
      <c r="C113" s="15" t="str">
        <f>IF(C107&gt;"",C107&amp;" / "&amp;C108,"")</f>
        <v>Anttila, Riku / Ovaska, Jukka</v>
      </c>
      <c r="D113" s="15" t="str">
        <f>IF(G107&gt;"",G107&amp;" / "&amp;G108,"")</f>
        <v>Räisänen, Andrei / Eriksson, Jon</v>
      </c>
      <c r="E113" s="43"/>
      <c r="F113" s="46">
        <v>-8</v>
      </c>
      <c r="G113" s="46">
        <v>9</v>
      </c>
      <c r="H113" s="46">
        <v>-3</v>
      </c>
      <c r="I113" s="46">
        <v>-5</v>
      </c>
      <c r="J113" s="45"/>
      <c r="K113" s="19">
        <f>IF(ISBLANK(F113),"",COUNTIF(F113:J113,"&gt;=0"))</f>
        <v>1</v>
      </c>
      <c r="L113" s="20">
        <f>IF(ISBLANK(F113),"",IF(LEFT(F113)="-",1,0)+IF(LEFT(G113)="-",1,0)+IF(LEFT(H113)="-",1,0)+IF(LEFT(I113)="-",1,0)+IF(LEFT(J113)="-",1,0))</f>
        <v>3</v>
      </c>
      <c r="M113" s="21" t="str">
        <f t="shared" si="4"/>
        <v/>
      </c>
      <c r="N113" s="68">
        <f t="shared" si="4"/>
        <v>1</v>
      </c>
    </row>
    <row r="114" spans="1:14">
      <c r="A114" s="1"/>
      <c r="B114" s="66" t="s">
        <v>22</v>
      </c>
      <c r="C114" s="91" t="str">
        <f>IF(C104&gt;"",C104&amp;" - "&amp;G105,"")</f>
        <v>Anttila, Riku - Räisänen, Andrei</v>
      </c>
      <c r="D114" s="91"/>
      <c r="E114" s="42"/>
      <c r="F114" s="46">
        <v>8</v>
      </c>
      <c r="G114" s="46">
        <v>5</v>
      </c>
      <c r="H114" s="46">
        <v>7</v>
      </c>
      <c r="I114" s="46"/>
      <c r="J114" s="45"/>
      <c r="K114" s="19">
        <f>IF(ISBLANK(F114),"",COUNTIF(F114:J114,"&gt;=0"))</f>
        <v>3</v>
      </c>
      <c r="L114" s="20">
        <f>IF(ISBLANK(F114),"",IF(LEFT(F114)="-",1,0)+IF(LEFT(G114)="-",1,0)+IF(LEFT(H114)="-",1,0)+IF(LEFT(I114)="-",1,0)+IF(LEFT(J114)="-",1,0))</f>
        <v>0</v>
      </c>
      <c r="M114" s="21">
        <f t="shared" si="4"/>
        <v>1</v>
      </c>
      <c r="N114" s="68" t="str">
        <f t="shared" si="4"/>
        <v/>
      </c>
    </row>
    <row r="115" spans="1:14" ht="15.75" thickBot="1">
      <c r="A115" s="1"/>
      <c r="B115" s="66" t="s">
        <v>23</v>
      </c>
      <c r="C115" s="91" t="str">
        <f>IF(C105&gt;"",C105&amp;" - "&amp;G104,"")</f>
        <v>Ovaska, Jukka - Hallbäck, Thomas</v>
      </c>
      <c r="D115" s="91"/>
      <c r="E115" s="42"/>
      <c r="F115" s="46">
        <v>-8</v>
      </c>
      <c r="G115" s="46">
        <v>9</v>
      </c>
      <c r="H115" s="46">
        <v>-9</v>
      </c>
      <c r="I115" s="46">
        <v>5</v>
      </c>
      <c r="J115" s="45">
        <v>14</v>
      </c>
      <c r="K115" s="22">
        <f>IF(ISBLANK(F115),"",COUNTIF(F115:J115,"&gt;=0"))</f>
        <v>3</v>
      </c>
      <c r="L115" s="23">
        <f>IF(ISBLANK(F115),"",IF(LEFT(F115)="-",1,0)+IF(LEFT(G115)="-",1,0)+IF(LEFT(H115)="-",1,0)+IF(LEFT(I115)="-",1,0)+IF(LEFT(J115)="-",1,0))</f>
        <v>2</v>
      </c>
      <c r="M115" s="24">
        <f t="shared" si="4"/>
        <v>1</v>
      </c>
      <c r="N115" s="70" t="str">
        <f t="shared" si="4"/>
        <v/>
      </c>
    </row>
    <row r="116" spans="1:14" ht="19.5" thickBot="1">
      <c r="A116" s="1"/>
      <c r="B116" s="71"/>
      <c r="C116" s="25"/>
      <c r="D116" s="25"/>
      <c r="E116" s="25"/>
      <c r="F116" s="26"/>
      <c r="G116" s="26"/>
      <c r="H116" s="27"/>
      <c r="I116" s="92" t="s">
        <v>24</v>
      </c>
      <c r="J116" s="92"/>
      <c r="K116" s="28">
        <f>COUNTIF(K111:K115,"=3")</f>
        <v>3</v>
      </c>
      <c r="L116" s="29">
        <f>COUNTIF(L111:L115,"=3")</f>
        <v>2</v>
      </c>
      <c r="M116" s="40">
        <f>SUM(M111:M115)</f>
        <v>3</v>
      </c>
      <c r="N116" s="72">
        <f>SUM(N111:N115)</f>
        <v>2</v>
      </c>
    </row>
    <row r="117" spans="1:14">
      <c r="A117" s="1"/>
      <c r="B117" s="73" t="s">
        <v>25</v>
      </c>
      <c r="C117" s="25"/>
      <c r="D117" s="25"/>
      <c r="E117" s="25"/>
      <c r="F117" s="25"/>
      <c r="G117" s="25"/>
      <c r="H117" s="25"/>
      <c r="I117" s="25"/>
      <c r="J117" s="25"/>
      <c r="K117" s="1"/>
      <c r="L117" s="1"/>
      <c r="M117" s="1"/>
      <c r="N117" s="54"/>
    </row>
    <row r="118" spans="1:14">
      <c r="A118" s="1"/>
      <c r="B118" s="74" t="s">
        <v>26</v>
      </c>
      <c r="C118" s="32"/>
      <c r="D118" s="31" t="s">
        <v>27</v>
      </c>
      <c r="E118" s="32"/>
      <c r="F118" s="31" t="s">
        <v>28</v>
      </c>
      <c r="G118" s="31"/>
      <c r="H118" s="30"/>
      <c r="I118" s="1"/>
      <c r="J118" s="85" t="s">
        <v>29</v>
      </c>
      <c r="K118" s="85"/>
      <c r="L118" s="85"/>
      <c r="M118" s="85"/>
      <c r="N118" s="86"/>
    </row>
    <row r="119" spans="1:14" ht="21.75" thickBot="1">
      <c r="A119" s="1"/>
      <c r="B119" s="87"/>
      <c r="C119" s="88"/>
      <c r="D119" s="88"/>
      <c r="E119" s="33"/>
      <c r="F119" s="88"/>
      <c r="G119" s="88"/>
      <c r="H119" s="88"/>
      <c r="I119" s="88"/>
      <c r="J119" s="89" t="str">
        <f>IF(M116=3,C103,IF(N116=3,G103,""))</f>
        <v>Tip-70</v>
      </c>
      <c r="K119" s="89"/>
      <c r="L119" s="89"/>
      <c r="M119" s="89"/>
      <c r="N119" s="90"/>
    </row>
    <row r="120" spans="1:14">
      <c r="A120" s="1"/>
      <c r="B120" s="78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80"/>
    </row>
    <row r="122" spans="1:14">
      <c r="A122" s="1"/>
      <c r="B122" s="51"/>
      <c r="C122" s="47"/>
      <c r="D122" s="47"/>
      <c r="E122" s="47"/>
      <c r="F122" s="52"/>
      <c r="G122" s="48" t="s">
        <v>0</v>
      </c>
      <c r="H122" s="49"/>
      <c r="I122" s="101" t="s">
        <v>134</v>
      </c>
      <c r="J122" s="101"/>
      <c r="K122" s="101"/>
      <c r="L122" s="101"/>
      <c r="M122" s="101"/>
      <c r="N122" s="102"/>
    </row>
    <row r="123" spans="1:14">
      <c r="A123" s="1"/>
      <c r="B123" s="53"/>
      <c r="C123" s="2" t="s">
        <v>1</v>
      </c>
      <c r="D123" s="2"/>
      <c r="E123" s="1"/>
      <c r="F123" s="3"/>
      <c r="G123" s="48" t="s">
        <v>2</v>
      </c>
      <c r="H123" s="50"/>
      <c r="I123" s="101" t="s">
        <v>35</v>
      </c>
      <c r="J123" s="101"/>
      <c r="K123" s="101"/>
      <c r="L123" s="101"/>
      <c r="M123" s="101"/>
      <c r="N123" s="102"/>
    </row>
    <row r="124" spans="1:14" ht="15.75">
      <c r="A124" s="1"/>
      <c r="B124" s="53"/>
      <c r="C124" s="5" t="s">
        <v>3</v>
      </c>
      <c r="D124" s="5"/>
      <c r="E124" s="1"/>
      <c r="F124" s="3"/>
      <c r="G124" s="48" t="s">
        <v>4</v>
      </c>
      <c r="H124" s="50"/>
      <c r="I124" s="101" t="s">
        <v>136</v>
      </c>
      <c r="J124" s="101"/>
      <c r="K124" s="101"/>
      <c r="L124" s="101"/>
      <c r="M124" s="101"/>
      <c r="N124" s="102"/>
    </row>
    <row r="125" spans="1:14" ht="15.75">
      <c r="A125" s="1"/>
      <c r="B125" s="53"/>
      <c r="C125" s="1" t="s">
        <v>5</v>
      </c>
      <c r="D125" s="5"/>
      <c r="E125" s="1"/>
      <c r="F125" s="3"/>
      <c r="G125" s="48" t="s">
        <v>6</v>
      </c>
      <c r="H125" s="50"/>
      <c r="I125" s="105">
        <v>44877</v>
      </c>
      <c r="J125" s="105"/>
      <c r="K125" s="105"/>
      <c r="L125" s="105"/>
      <c r="M125" s="105"/>
      <c r="N125" s="106"/>
    </row>
    <row r="126" spans="1:14" ht="15.75" thickBot="1">
      <c r="A126" s="1"/>
      <c r="B126" s="5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54"/>
    </row>
    <row r="127" spans="1:14">
      <c r="A127" s="1"/>
      <c r="B127" s="55" t="s">
        <v>7</v>
      </c>
      <c r="C127" s="103" t="s">
        <v>64</v>
      </c>
      <c r="D127" s="103"/>
      <c r="E127" s="7"/>
      <c r="F127" s="6" t="s">
        <v>8</v>
      </c>
      <c r="G127" s="103" t="s">
        <v>67</v>
      </c>
      <c r="H127" s="103"/>
      <c r="I127" s="103"/>
      <c r="J127" s="103"/>
      <c r="K127" s="103"/>
      <c r="L127" s="103"/>
      <c r="M127" s="103"/>
      <c r="N127" s="104"/>
    </row>
    <row r="128" spans="1:14">
      <c r="A128" s="1"/>
      <c r="B128" s="57" t="s">
        <v>9</v>
      </c>
      <c r="C128" s="93" t="s">
        <v>65</v>
      </c>
      <c r="D128" s="93"/>
      <c r="E128" s="9"/>
      <c r="F128" s="8" t="s">
        <v>10</v>
      </c>
      <c r="G128" s="93" t="s">
        <v>68</v>
      </c>
      <c r="H128" s="93"/>
      <c r="I128" s="93"/>
      <c r="J128" s="93"/>
      <c r="K128" s="93"/>
      <c r="L128" s="93"/>
      <c r="M128" s="93"/>
      <c r="N128" s="94"/>
    </row>
    <row r="129" spans="1:14">
      <c r="A129" s="1"/>
      <c r="B129" s="57" t="s">
        <v>11</v>
      </c>
      <c r="C129" s="93" t="s">
        <v>66</v>
      </c>
      <c r="D129" s="93"/>
      <c r="E129" s="9"/>
      <c r="F129" s="8" t="s">
        <v>12</v>
      </c>
      <c r="G129" s="93" t="s">
        <v>69</v>
      </c>
      <c r="H129" s="93"/>
      <c r="I129" s="93"/>
      <c r="J129" s="93"/>
      <c r="K129" s="93"/>
      <c r="L129" s="93"/>
      <c r="M129" s="93"/>
      <c r="N129" s="94"/>
    </row>
    <row r="130" spans="1:14">
      <c r="A130" s="1"/>
      <c r="B130" s="98" t="s">
        <v>13</v>
      </c>
      <c r="C130" s="99"/>
      <c r="D130" s="99"/>
      <c r="E130" s="10"/>
      <c r="F130" s="99" t="s">
        <v>13</v>
      </c>
      <c r="G130" s="99"/>
      <c r="H130" s="99"/>
      <c r="I130" s="99"/>
      <c r="J130" s="99"/>
      <c r="K130" s="99"/>
      <c r="L130" s="99"/>
      <c r="M130" s="99"/>
      <c r="N130" s="100"/>
    </row>
    <row r="131" spans="1:14">
      <c r="A131" s="1"/>
      <c r="B131" s="61" t="s">
        <v>14</v>
      </c>
      <c r="C131" s="93" t="s">
        <v>65</v>
      </c>
      <c r="D131" s="93"/>
      <c r="E131" s="9"/>
      <c r="F131" s="11" t="s">
        <v>14</v>
      </c>
      <c r="G131" s="93" t="s">
        <v>68</v>
      </c>
      <c r="H131" s="93"/>
      <c r="I131" s="93"/>
      <c r="J131" s="93"/>
      <c r="K131" s="93"/>
      <c r="L131" s="93"/>
      <c r="M131" s="93"/>
      <c r="N131" s="94"/>
    </row>
    <row r="132" spans="1:14" ht="15.75" thickBot="1">
      <c r="A132" s="1"/>
      <c r="B132" s="62" t="s">
        <v>14</v>
      </c>
      <c r="C132" s="95" t="s">
        <v>66</v>
      </c>
      <c r="D132" s="95"/>
      <c r="E132" s="13"/>
      <c r="F132" s="12" t="s">
        <v>14</v>
      </c>
      <c r="G132" s="95" t="s">
        <v>69</v>
      </c>
      <c r="H132" s="95"/>
      <c r="I132" s="95"/>
      <c r="J132" s="95"/>
      <c r="K132" s="95"/>
      <c r="L132" s="95"/>
      <c r="M132" s="95"/>
      <c r="N132" s="96"/>
    </row>
    <row r="133" spans="1:14">
      <c r="A133" s="1"/>
      <c r="B133" s="5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54"/>
    </row>
    <row r="134" spans="1:14" ht="15.75" thickBot="1">
      <c r="A134" s="1"/>
      <c r="B134" s="64" t="s">
        <v>15</v>
      </c>
      <c r="C134" s="1"/>
      <c r="D134" s="1"/>
      <c r="E134" s="1"/>
      <c r="F134" s="83">
        <v>1</v>
      </c>
      <c r="G134" s="83">
        <v>2</v>
      </c>
      <c r="H134" s="83">
        <v>3</v>
      </c>
      <c r="I134" s="83">
        <v>4</v>
      </c>
      <c r="J134" s="83">
        <v>5</v>
      </c>
      <c r="K134" s="97" t="s">
        <v>16</v>
      </c>
      <c r="L134" s="97"/>
      <c r="M134" s="83" t="s">
        <v>17</v>
      </c>
      <c r="N134" s="65" t="s">
        <v>18</v>
      </c>
    </row>
    <row r="135" spans="1:14">
      <c r="A135" s="1"/>
      <c r="B135" s="66" t="s">
        <v>19</v>
      </c>
      <c r="C135" s="91" t="str">
        <f>IF(C128&gt;"",C128&amp;" - "&amp;G128,"")</f>
        <v>Cong, Xisheng - Lappi, Vesa</v>
      </c>
      <c r="D135" s="91"/>
      <c r="E135" s="42"/>
      <c r="F135" s="46">
        <v>6</v>
      </c>
      <c r="G135" s="46">
        <v>-9</v>
      </c>
      <c r="H135" s="46">
        <v>6</v>
      </c>
      <c r="I135" s="46">
        <v>5</v>
      </c>
      <c r="J135" s="44"/>
      <c r="K135" s="16">
        <f>IF(ISBLANK(F135),"",COUNTIF(F135:J135,"&gt;=0"))</f>
        <v>3</v>
      </c>
      <c r="L135" s="17">
        <f>IF(ISBLANK(F135),"",IF(LEFT(F135)="-",1,0)+IF(LEFT(G135)="-",1,0)+IF(LEFT(H135)="-",1,0)+IF(LEFT(I135)="-",1,0)+IF(LEFT(J135)="-",1,0))</f>
        <v>1</v>
      </c>
      <c r="M135" s="18">
        <f t="shared" ref="M135:M139" si="5">IF(K135=3,1,"")</f>
        <v>1</v>
      </c>
      <c r="N135" s="67" t="str">
        <f t="shared" ref="N135:N139" si="6">IF(L135=3,1,"")</f>
        <v/>
      </c>
    </row>
    <row r="136" spans="1:14">
      <c r="A136" s="1"/>
      <c r="B136" s="66" t="s">
        <v>20</v>
      </c>
      <c r="C136" s="91" t="str">
        <f>IF(C129&gt;"",C129&amp;" - "&amp;G129,"")</f>
        <v>Zhuoping, Yan - Kurvinen, Matti</v>
      </c>
      <c r="D136" s="91"/>
      <c r="E136" s="42"/>
      <c r="F136" s="46">
        <v>-5</v>
      </c>
      <c r="G136" s="46">
        <v>-4</v>
      </c>
      <c r="H136" s="46">
        <v>8</v>
      </c>
      <c r="I136" s="46">
        <v>-6</v>
      </c>
      <c r="J136" s="45"/>
      <c r="K136" s="19">
        <f>IF(ISBLANK(F136),"",COUNTIF(F136:J136,"&gt;=0"))</f>
        <v>1</v>
      </c>
      <c r="L136" s="20">
        <f>IF(ISBLANK(F136),"",IF(LEFT(F136)="-",1,0)+IF(LEFT(G136)="-",1,0)+IF(LEFT(H136)="-",1,0)+IF(LEFT(I136)="-",1,0)+IF(LEFT(J136)="-",1,0))</f>
        <v>3</v>
      </c>
      <c r="M136" s="21" t="str">
        <f t="shared" si="5"/>
        <v/>
      </c>
      <c r="N136" s="68">
        <f t="shared" si="6"/>
        <v>1</v>
      </c>
    </row>
    <row r="137" spans="1:14">
      <c r="A137" s="1"/>
      <c r="B137" s="69" t="s">
        <v>21</v>
      </c>
      <c r="C137" s="81" t="str">
        <f>IF(C131&gt;"",C131&amp;" / "&amp;C132,"")</f>
        <v>Cong, Xisheng / Zhuoping, Yan</v>
      </c>
      <c r="D137" s="81" t="str">
        <f>IF(G131&gt;"",G131&amp;" / "&amp;G132,"")</f>
        <v>Lappi, Vesa / Kurvinen, Matti</v>
      </c>
      <c r="E137" s="43"/>
      <c r="F137" s="46">
        <v>4</v>
      </c>
      <c r="G137" s="46">
        <v>-6</v>
      </c>
      <c r="H137" s="46">
        <v>-8</v>
      </c>
      <c r="I137" s="46">
        <v>-10</v>
      </c>
      <c r="J137" s="45"/>
      <c r="K137" s="19">
        <f>IF(ISBLANK(F137),"",COUNTIF(F137:J137,"&gt;=0"))</f>
        <v>1</v>
      </c>
      <c r="L137" s="20">
        <f>IF(ISBLANK(F137),"",IF(LEFT(F137)="-",1,0)+IF(LEFT(G137)="-",1,0)+IF(LEFT(H137)="-",1,0)+IF(LEFT(I137)="-",1,0)+IF(LEFT(J137)="-",1,0))</f>
        <v>3</v>
      </c>
      <c r="M137" s="21" t="str">
        <f t="shared" si="5"/>
        <v/>
      </c>
      <c r="N137" s="68">
        <f t="shared" si="6"/>
        <v>1</v>
      </c>
    </row>
    <row r="138" spans="1:14">
      <c r="A138" s="1"/>
      <c r="B138" s="66" t="s">
        <v>22</v>
      </c>
      <c r="C138" s="91" t="str">
        <f>IF(C128&gt;"",C128&amp;" - "&amp;G129,"")</f>
        <v>Cong, Xisheng - Kurvinen, Matti</v>
      </c>
      <c r="D138" s="91"/>
      <c r="E138" s="42"/>
      <c r="F138" s="46">
        <v>-4</v>
      </c>
      <c r="G138" s="46">
        <v>8</v>
      </c>
      <c r="H138" s="46">
        <v>-7</v>
      </c>
      <c r="I138" s="46">
        <v>-4</v>
      </c>
      <c r="J138" s="45"/>
      <c r="K138" s="19">
        <f>IF(ISBLANK(F138),"",COUNTIF(F138:J138,"&gt;=0"))</f>
        <v>1</v>
      </c>
      <c r="L138" s="20">
        <f>IF(ISBLANK(F138),"",IF(LEFT(F138)="-",1,0)+IF(LEFT(G138)="-",1,0)+IF(LEFT(H138)="-",1,0)+IF(LEFT(I138)="-",1,0)+IF(LEFT(J138)="-",1,0))</f>
        <v>3</v>
      </c>
      <c r="M138" s="21" t="str">
        <f t="shared" si="5"/>
        <v/>
      </c>
      <c r="N138" s="68">
        <f t="shared" si="6"/>
        <v>1</v>
      </c>
    </row>
    <row r="139" spans="1:14" ht="15.75" thickBot="1">
      <c r="A139" s="1"/>
      <c r="B139" s="66" t="s">
        <v>23</v>
      </c>
      <c r="C139" s="91" t="str">
        <f>IF(C129&gt;"",C129&amp;" - "&amp;G128,"")</f>
        <v>Zhuoping, Yan - Lappi, Vesa</v>
      </c>
      <c r="D139" s="91"/>
      <c r="E139" s="42"/>
      <c r="F139" s="46"/>
      <c r="G139" s="46"/>
      <c r="H139" s="46"/>
      <c r="I139" s="46"/>
      <c r="J139" s="45"/>
      <c r="K139" s="22" t="str">
        <f>IF(ISBLANK(F139),"",COUNTIF(F139:J139,"&gt;=0"))</f>
        <v/>
      </c>
      <c r="L139" s="23" t="str">
        <f>IF(ISBLANK(F139),"",IF(LEFT(F139)="-",1,0)+IF(LEFT(G139)="-",1,0)+IF(LEFT(H139)="-",1,0)+IF(LEFT(I139)="-",1,0)+IF(LEFT(J139)="-",1,0))</f>
        <v/>
      </c>
      <c r="M139" s="24" t="str">
        <f t="shared" si="5"/>
        <v/>
      </c>
      <c r="N139" s="70" t="str">
        <f t="shared" si="6"/>
        <v/>
      </c>
    </row>
    <row r="140" spans="1:14" ht="19.5" thickBot="1">
      <c r="A140" s="1"/>
      <c r="B140" s="71"/>
      <c r="C140" s="25"/>
      <c r="D140" s="25"/>
      <c r="E140" s="25"/>
      <c r="F140" s="26"/>
      <c r="G140" s="26"/>
      <c r="H140" s="27"/>
      <c r="I140" s="92" t="s">
        <v>24</v>
      </c>
      <c r="J140" s="92"/>
      <c r="K140" s="28">
        <f>COUNTIF(K135:K139,"=3")</f>
        <v>1</v>
      </c>
      <c r="L140" s="29">
        <f>COUNTIF(L135:L139,"=3")</f>
        <v>3</v>
      </c>
      <c r="M140" s="40">
        <f>SUM(M135:M139)</f>
        <v>1</v>
      </c>
      <c r="N140" s="72">
        <f>SUM(N135:N139)</f>
        <v>3</v>
      </c>
    </row>
    <row r="141" spans="1:14">
      <c r="A141" s="1"/>
      <c r="B141" s="73" t="s">
        <v>25</v>
      </c>
      <c r="C141" s="25"/>
      <c r="D141" s="25"/>
      <c r="E141" s="25"/>
      <c r="F141" s="25"/>
      <c r="G141" s="25"/>
      <c r="H141" s="25"/>
      <c r="I141" s="25"/>
      <c r="J141" s="25"/>
      <c r="K141" s="1"/>
      <c r="L141" s="1"/>
      <c r="M141" s="1"/>
      <c r="N141" s="54"/>
    </row>
    <row r="142" spans="1:14">
      <c r="A142" s="1"/>
      <c r="B142" s="74" t="s">
        <v>26</v>
      </c>
      <c r="C142" s="32"/>
      <c r="D142" s="31" t="s">
        <v>27</v>
      </c>
      <c r="E142" s="32"/>
      <c r="F142" s="31" t="s">
        <v>28</v>
      </c>
      <c r="G142" s="31"/>
      <c r="H142" s="30"/>
      <c r="I142" s="1"/>
      <c r="J142" s="85" t="s">
        <v>29</v>
      </c>
      <c r="K142" s="85"/>
      <c r="L142" s="85"/>
      <c r="M142" s="85"/>
      <c r="N142" s="86"/>
    </row>
    <row r="143" spans="1:14" ht="21.75" thickBot="1">
      <c r="A143" s="1"/>
      <c r="B143" s="87"/>
      <c r="C143" s="88"/>
      <c r="D143" s="88"/>
      <c r="E143" s="82"/>
      <c r="F143" s="88"/>
      <c r="G143" s="88"/>
      <c r="H143" s="88"/>
      <c r="I143" s="88"/>
      <c r="J143" s="89" t="str">
        <f>IF(M140=3,C127,IF(N140=3,G127,""))</f>
        <v>Wega</v>
      </c>
      <c r="K143" s="89"/>
      <c r="L143" s="89"/>
      <c r="M143" s="89"/>
      <c r="N143" s="90"/>
    </row>
    <row r="144" spans="1:14">
      <c r="A144" s="1"/>
      <c r="B144" s="78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80"/>
    </row>
    <row r="146" spans="1:14">
      <c r="A146" s="1"/>
      <c r="B146" s="51"/>
      <c r="C146" s="47"/>
      <c r="D146" s="47"/>
      <c r="E146" s="47"/>
      <c r="F146" s="52"/>
      <c r="G146" s="48" t="s">
        <v>0</v>
      </c>
      <c r="H146" s="49"/>
      <c r="I146" s="101" t="s">
        <v>134</v>
      </c>
      <c r="J146" s="101"/>
      <c r="K146" s="101"/>
      <c r="L146" s="101"/>
      <c r="M146" s="101"/>
      <c r="N146" s="102"/>
    </row>
    <row r="147" spans="1:14">
      <c r="A147" s="1"/>
      <c r="B147" s="53"/>
      <c r="C147" s="2" t="s">
        <v>1</v>
      </c>
      <c r="D147" s="2"/>
      <c r="E147" s="1"/>
      <c r="F147" s="3"/>
      <c r="G147" s="48" t="s">
        <v>2</v>
      </c>
      <c r="H147" s="50"/>
      <c r="I147" s="101" t="s">
        <v>35</v>
      </c>
      <c r="J147" s="101"/>
      <c r="K147" s="101"/>
      <c r="L147" s="101"/>
      <c r="M147" s="101"/>
      <c r="N147" s="102"/>
    </row>
    <row r="148" spans="1:14" ht="15.75">
      <c r="A148" s="1"/>
      <c r="B148" s="53"/>
      <c r="C148" s="5" t="s">
        <v>3</v>
      </c>
      <c r="D148" s="5"/>
      <c r="E148" s="1"/>
      <c r="F148" s="3"/>
      <c r="G148" s="48" t="s">
        <v>4</v>
      </c>
      <c r="H148" s="50"/>
      <c r="I148" s="101" t="s">
        <v>136</v>
      </c>
      <c r="J148" s="101"/>
      <c r="K148" s="101"/>
      <c r="L148" s="101"/>
      <c r="M148" s="101"/>
      <c r="N148" s="102"/>
    </row>
    <row r="149" spans="1:14" ht="15.75">
      <c r="A149" s="1"/>
      <c r="B149" s="53"/>
      <c r="C149" s="1" t="s">
        <v>5</v>
      </c>
      <c r="D149" s="5"/>
      <c r="E149" s="1"/>
      <c r="F149" s="3"/>
      <c r="G149" s="48" t="s">
        <v>6</v>
      </c>
      <c r="H149" s="50"/>
      <c r="I149" s="105">
        <v>44877</v>
      </c>
      <c r="J149" s="105"/>
      <c r="K149" s="105"/>
      <c r="L149" s="105"/>
      <c r="M149" s="105"/>
      <c r="N149" s="106"/>
    </row>
    <row r="150" spans="1:14" ht="15.75" thickBot="1">
      <c r="A150" s="1"/>
      <c r="B150" s="5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54"/>
    </row>
    <row r="151" spans="1:14">
      <c r="A151" s="1"/>
      <c r="B151" s="55" t="s">
        <v>7</v>
      </c>
      <c r="C151" s="103" t="s">
        <v>44</v>
      </c>
      <c r="D151" s="103"/>
      <c r="E151" s="7"/>
      <c r="F151" s="6" t="s">
        <v>8</v>
      </c>
      <c r="G151" s="103" t="s">
        <v>67</v>
      </c>
      <c r="H151" s="103"/>
      <c r="I151" s="103"/>
      <c r="J151" s="103"/>
      <c r="K151" s="103"/>
      <c r="L151" s="103"/>
      <c r="M151" s="103"/>
      <c r="N151" s="104"/>
    </row>
    <row r="152" spans="1:14">
      <c r="A152" s="1"/>
      <c r="B152" s="57" t="s">
        <v>9</v>
      </c>
      <c r="C152" s="93" t="s">
        <v>46</v>
      </c>
      <c r="D152" s="93"/>
      <c r="E152" s="9"/>
      <c r="F152" s="8" t="s">
        <v>10</v>
      </c>
      <c r="G152" s="93" t="s">
        <v>69</v>
      </c>
      <c r="H152" s="93"/>
      <c r="I152" s="93"/>
      <c r="J152" s="93"/>
      <c r="K152" s="93"/>
      <c r="L152" s="93"/>
      <c r="M152" s="93"/>
      <c r="N152" s="94"/>
    </row>
    <row r="153" spans="1:14">
      <c r="A153" s="1"/>
      <c r="B153" s="57" t="s">
        <v>11</v>
      </c>
      <c r="C153" s="93" t="s">
        <v>45</v>
      </c>
      <c r="D153" s="93"/>
      <c r="E153" s="9"/>
      <c r="F153" s="8" t="s">
        <v>12</v>
      </c>
      <c r="G153" s="93" t="s">
        <v>68</v>
      </c>
      <c r="H153" s="93"/>
      <c r="I153" s="93"/>
      <c r="J153" s="93"/>
      <c r="K153" s="93"/>
      <c r="L153" s="93"/>
      <c r="M153" s="93"/>
      <c r="N153" s="94"/>
    </row>
    <row r="154" spans="1:14">
      <c r="A154" s="1"/>
      <c r="B154" s="98" t="s">
        <v>13</v>
      </c>
      <c r="C154" s="99"/>
      <c r="D154" s="99"/>
      <c r="E154" s="10"/>
      <c r="F154" s="99" t="s">
        <v>13</v>
      </c>
      <c r="G154" s="99"/>
      <c r="H154" s="99"/>
      <c r="I154" s="99"/>
      <c r="J154" s="99"/>
      <c r="K154" s="99"/>
      <c r="L154" s="99"/>
      <c r="M154" s="99"/>
      <c r="N154" s="100"/>
    </row>
    <row r="155" spans="1:14">
      <c r="A155" s="1"/>
      <c r="B155" s="61" t="s">
        <v>14</v>
      </c>
      <c r="C155" s="93" t="s">
        <v>46</v>
      </c>
      <c r="D155" s="93"/>
      <c r="E155" s="9"/>
      <c r="F155" s="11" t="s">
        <v>14</v>
      </c>
      <c r="G155" s="93" t="s">
        <v>69</v>
      </c>
      <c r="H155" s="93"/>
      <c r="I155" s="93"/>
      <c r="J155" s="93"/>
      <c r="K155" s="93"/>
      <c r="L155" s="93"/>
      <c r="M155" s="93"/>
      <c r="N155" s="94"/>
    </row>
    <row r="156" spans="1:14" ht="15.75" thickBot="1">
      <c r="A156" s="1"/>
      <c r="B156" s="62" t="s">
        <v>14</v>
      </c>
      <c r="C156" s="95" t="s">
        <v>45</v>
      </c>
      <c r="D156" s="95"/>
      <c r="E156" s="13"/>
      <c r="F156" s="12" t="s">
        <v>14</v>
      </c>
      <c r="G156" s="95" t="s">
        <v>68</v>
      </c>
      <c r="H156" s="95"/>
      <c r="I156" s="95"/>
      <c r="J156" s="95"/>
      <c r="K156" s="95"/>
      <c r="L156" s="95"/>
      <c r="M156" s="95"/>
      <c r="N156" s="96"/>
    </row>
    <row r="157" spans="1:14">
      <c r="A157" s="1"/>
      <c r="B157" s="5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54"/>
    </row>
    <row r="158" spans="1:14" ht="15.75" thickBot="1">
      <c r="A158" s="1"/>
      <c r="B158" s="64" t="s">
        <v>15</v>
      </c>
      <c r="C158" s="1"/>
      <c r="D158" s="1"/>
      <c r="E158" s="1"/>
      <c r="F158" s="14">
        <v>1</v>
      </c>
      <c r="G158" s="14">
        <v>2</v>
      </c>
      <c r="H158" s="14">
        <v>3</v>
      </c>
      <c r="I158" s="14">
        <v>4</v>
      </c>
      <c r="J158" s="14">
        <v>5</v>
      </c>
      <c r="K158" s="97" t="s">
        <v>16</v>
      </c>
      <c r="L158" s="97"/>
      <c r="M158" s="14" t="s">
        <v>17</v>
      </c>
      <c r="N158" s="65" t="s">
        <v>18</v>
      </c>
    </row>
    <row r="159" spans="1:14">
      <c r="A159" s="1"/>
      <c r="B159" s="66" t="s">
        <v>19</v>
      </c>
      <c r="C159" s="91" t="str">
        <f>IF(C152&gt;"",C152&amp;" - "&amp;G152,"")</f>
        <v>Anttila, Riku - Kurvinen, Matti</v>
      </c>
      <c r="D159" s="91"/>
      <c r="E159" s="42"/>
      <c r="F159" s="46">
        <v>-6</v>
      </c>
      <c r="G159" s="46">
        <v>-9</v>
      </c>
      <c r="H159" s="46">
        <v>-9</v>
      </c>
      <c r="I159" s="46"/>
      <c r="J159" s="44"/>
      <c r="K159" s="16">
        <f>IF(ISBLANK(F159),"",COUNTIF(F159:J159,"&gt;=0"))</f>
        <v>0</v>
      </c>
      <c r="L159" s="17">
        <f>IF(ISBLANK(F159),"",IF(LEFT(F159)="-",1,0)+IF(LEFT(G159)="-",1,0)+IF(LEFT(H159)="-",1,0)+IF(LEFT(I159)="-",1,0)+IF(LEFT(J159)="-",1,0))</f>
        <v>3</v>
      </c>
      <c r="M159" s="18" t="str">
        <f t="shared" ref="M159:N163" si="7">IF(K159=3,1,"")</f>
        <v/>
      </c>
      <c r="N159" s="67">
        <f t="shared" si="7"/>
        <v>1</v>
      </c>
    </row>
    <row r="160" spans="1:14">
      <c r="A160" s="1"/>
      <c r="B160" s="66" t="s">
        <v>20</v>
      </c>
      <c r="C160" s="91" t="str">
        <f>IF(C153&gt;"",C153&amp;" - "&amp;G153,"")</f>
        <v>Ovaska, Jukka - Lappi, Vesa</v>
      </c>
      <c r="D160" s="91"/>
      <c r="E160" s="42"/>
      <c r="F160" s="46">
        <v>8</v>
      </c>
      <c r="G160" s="46">
        <v>5</v>
      </c>
      <c r="H160" s="46">
        <v>6</v>
      </c>
      <c r="I160" s="46"/>
      <c r="J160" s="45"/>
      <c r="K160" s="19">
        <f>IF(ISBLANK(F160),"",COUNTIF(F160:J160,"&gt;=0"))</f>
        <v>3</v>
      </c>
      <c r="L160" s="20">
        <f>IF(ISBLANK(F160),"",IF(LEFT(F160)="-",1,0)+IF(LEFT(G160)="-",1,0)+IF(LEFT(H160)="-",1,0)+IF(LEFT(I160)="-",1,0)+IF(LEFT(J160)="-",1,0))</f>
        <v>0</v>
      </c>
      <c r="M160" s="21">
        <f t="shared" si="7"/>
        <v>1</v>
      </c>
      <c r="N160" s="68" t="str">
        <f t="shared" si="7"/>
        <v/>
      </c>
    </row>
    <row r="161" spans="1:14">
      <c r="A161" s="1"/>
      <c r="B161" s="69" t="s">
        <v>21</v>
      </c>
      <c r="C161" s="15" t="str">
        <f>IF(C155&gt;"",C155&amp;" / "&amp;C156,"")</f>
        <v>Anttila, Riku / Ovaska, Jukka</v>
      </c>
      <c r="D161" s="15" t="str">
        <f>IF(G155&gt;"",G155&amp;" / "&amp;G156,"")</f>
        <v>Kurvinen, Matti / Lappi, Vesa</v>
      </c>
      <c r="E161" s="43"/>
      <c r="F161" s="46">
        <v>10</v>
      </c>
      <c r="G161" s="46">
        <v>8</v>
      </c>
      <c r="H161" s="46">
        <v>8</v>
      </c>
      <c r="I161" s="46"/>
      <c r="J161" s="45"/>
      <c r="K161" s="19">
        <f>IF(ISBLANK(F161),"",COUNTIF(F161:J161,"&gt;=0"))</f>
        <v>3</v>
      </c>
      <c r="L161" s="20">
        <f>IF(ISBLANK(F161),"",IF(LEFT(F161)="-",1,0)+IF(LEFT(G161)="-",1,0)+IF(LEFT(H161)="-",1,0)+IF(LEFT(I161)="-",1,0)+IF(LEFT(J161)="-",1,0))</f>
        <v>0</v>
      </c>
      <c r="M161" s="21">
        <f t="shared" si="7"/>
        <v>1</v>
      </c>
      <c r="N161" s="68" t="str">
        <f t="shared" si="7"/>
        <v/>
      </c>
    </row>
    <row r="162" spans="1:14">
      <c r="A162" s="1"/>
      <c r="B162" s="66" t="s">
        <v>22</v>
      </c>
      <c r="C162" s="91" t="str">
        <f>IF(C152&gt;"",C152&amp;" - "&amp;G153,"")</f>
        <v>Anttila, Riku - Lappi, Vesa</v>
      </c>
      <c r="D162" s="91"/>
      <c r="E162" s="42"/>
      <c r="F162" s="46">
        <v>-4</v>
      </c>
      <c r="G162" s="46">
        <v>7</v>
      </c>
      <c r="H162" s="46">
        <v>3</v>
      </c>
      <c r="I162" s="46">
        <v>9</v>
      </c>
      <c r="J162" s="45"/>
      <c r="K162" s="19">
        <f>IF(ISBLANK(F162),"",COUNTIF(F162:J162,"&gt;=0"))</f>
        <v>3</v>
      </c>
      <c r="L162" s="20">
        <f>IF(ISBLANK(F162),"",IF(LEFT(F162)="-",1,0)+IF(LEFT(G162)="-",1,0)+IF(LEFT(H162)="-",1,0)+IF(LEFT(I162)="-",1,0)+IF(LEFT(J162)="-",1,0))</f>
        <v>1</v>
      </c>
      <c r="M162" s="21">
        <f t="shared" si="7"/>
        <v>1</v>
      </c>
      <c r="N162" s="68" t="str">
        <f t="shared" si="7"/>
        <v/>
      </c>
    </row>
    <row r="163" spans="1:14" ht="15.75" thickBot="1">
      <c r="A163" s="1"/>
      <c r="B163" s="66" t="s">
        <v>23</v>
      </c>
      <c r="C163" s="91" t="str">
        <f>IF(C153&gt;"",C153&amp;" - "&amp;G152,"")</f>
        <v>Ovaska, Jukka - Kurvinen, Matti</v>
      </c>
      <c r="D163" s="91"/>
      <c r="E163" s="42"/>
      <c r="F163" s="46"/>
      <c r="G163" s="46"/>
      <c r="H163" s="46"/>
      <c r="I163" s="46"/>
      <c r="J163" s="45"/>
      <c r="K163" s="22" t="str">
        <f>IF(ISBLANK(F163),"",COUNTIF(F163:J163,"&gt;=0"))</f>
        <v/>
      </c>
      <c r="L163" s="23" t="str">
        <f>IF(ISBLANK(F163),"",IF(LEFT(F163)="-",1,0)+IF(LEFT(G163)="-",1,0)+IF(LEFT(H163)="-",1,0)+IF(LEFT(I163)="-",1,0)+IF(LEFT(J163)="-",1,0))</f>
        <v/>
      </c>
      <c r="M163" s="24" t="str">
        <f t="shared" si="7"/>
        <v/>
      </c>
      <c r="N163" s="70" t="str">
        <f t="shared" si="7"/>
        <v/>
      </c>
    </row>
    <row r="164" spans="1:14" ht="19.5" thickBot="1">
      <c r="A164" s="1"/>
      <c r="B164" s="71"/>
      <c r="C164" s="25"/>
      <c r="D164" s="25"/>
      <c r="E164" s="25"/>
      <c r="F164" s="26"/>
      <c r="G164" s="26"/>
      <c r="H164" s="27"/>
      <c r="I164" s="92" t="s">
        <v>24</v>
      </c>
      <c r="J164" s="92"/>
      <c r="K164" s="28">
        <f>COUNTIF(K159:K163,"=3")</f>
        <v>3</v>
      </c>
      <c r="L164" s="29">
        <f>COUNTIF(L159:L163,"=3")</f>
        <v>1</v>
      </c>
      <c r="M164" s="40">
        <f>SUM(M159:M163)</f>
        <v>3</v>
      </c>
      <c r="N164" s="72">
        <f>SUM(N159:N163)</f>
        <v>1</v>
      </c>
    </row>
    <row r="165" spans="1:14">
      <c r="A165" s="1"/>
      <c r="B165" s="73" t="s">
        <v>25</v>
      </c>
      <c r="C165" s="25"/>
      <c r="D165" s="25"/>
      <c r="E165" s="25"/>
      <c r="F165" s="25"/>
      <c r="G165" s="25"/>
      <c r="H165" s="25"/>
      <c r="I165" s="25"/>
      <c r="J165" s="25"/>
      <c r="K165" s="1"/>
      <c r="L165" s="1"/>
      <c r="M165" s="1"/>
      <c r="N165" s="54"/>
    </row>
    <row r="166" spans="1:14">
      <c r="A166" s="1"/>
      <c r="B166" s="74" t="s">
        <v>26</v>
      </c>
      <c r="C166" s="32"/>
      <c r="D166" s="31" t="s">
        <v>27</v>
      </c>
      <c r="E166" s="32"/>
      <c r="F166" s="31" t="s">
        <v>28</v>
      </c>
      <c r="G166" s="31"/>
      <c r="H166" s="30"/>
      <c r="I166" s="1"/>
      <c r="J166" s="85" t="s">
        <v>29</v>
      </c>
      <c r="K166" s="85"/>
      <c r="L166" s="85"/>
      <c r="M166" s="85"/>
      <c r="N166" s="86"/>
    </row>
    <row r="167" spans="1:14" ht="21.75" thickBot="1">
      <c r="A167" s="1"/>
      <c r="B167" s="87"/>
      <c r="C167" s="88"/>
      <c r="D167" s="88"/>
      <c r="E167" s="33"/>
      <c r="F167" s="88"/>
      <c r="G167" s="88"/>
      <c r="H167" s="88"/>
      <c r="I167" s="88"/>
      <c r="J167" s="89" t="str">
        <f>IF(M164=3,C151,IF(N164=3,G151,""))</f>
        <v>Tip-70</v>
      </c>
      <c r="K167" s="89"/>
      <c r="L167" s="89"/>
      <c r="M167" s="89"/>
      <c r="N167" s="90"/>
    </row>
    <row r="168" spans="1:14">
      <c r="A168" s="1"/>
      <c r="B168" s="78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80"/>
    </row>
  </sheetData>
  <mergeCells count="182">
    <mergeCell ref="C160:D160"/>
    <mergeCell ref="C162:D162"/>
    <mergeCell ref="C163:D163"/>
    <mergeCell ref="I164:J164"/>
    <mergeCell ref="J166:N166"/>
    <mergeCell ref="B167:D167"/>
    <mergeCell ref="F167:I167"/>
    <mergeCell ref="J167:N167"/>
    <mergeCell ref="C155:D155"/>
    <mergeCell ref="G155:N155"/>
    <mergeCell ref="C156:D156"/>
    <mergeCell ref="G156:N156"/>
    <mergeCell ref="K158:L158"/>
    <mergeCell ref="C159:D159"/>
    <mergeCell ref="C152:D152"/>
    <mergeCell ref="G152:N152"/>
    <mergeCell ref="C153:D153"/>
    <mergeCell ref="G153:N153"/>
    <mergeCell ref="B154:D154"/>
    <mergeCell ref="F154:N154"/>
    <mergeCell ref="I146:N146"/>
    <mergeCell ref="I147:N147"/>
    <mergeCell ref="I148:N148"/>
    <mergeCell ref="I149:N149"/>
    <mergeCell ref="C151:D151"/>
    <mergeCell ref="G151:N151"/>
    <mergeCell ref="C136:D136"/>
    <mergeCell ref="C138:D138"/>
    <mergeCell ref="C139:D139"/>
    <mergeCell ref="I140:J140"/>
    <mergeCell ref="J142:N142"/>
    <mergeCell ref="B143:D143"/>
    <mergeCell ref="F143:I143"/>
    <mergeCell ref="J143:N143"/>
    <mergeCell ref="C131:D131"/>
    <mergeCell ref="G131:N131"/>
    <mergeCell ref="C132:D132"/>
    <mergeCell ref="G132:N132"/>
    <mergeCell ref="K134:L134"/>
    <mergeCell ref="C135:D135"/>
    <mergeCell ref="C128:D128"/>
    <mergeCell ref="G128:N128"/>
    <mergeCell ref="C129:D129"/>
    <mergeCell ref="G129:N129"/>
    <mergeCell ref="B130:D130"/>
    <mergeCell ref="F130:N130"/>
    <mergeCell ref="I122:N122"/>
    <mergeCell ref="I123:N123"/>
    <mergeCell ref="I124:N124"/>
    <mergeCell ref="I125:N125"/>
    <mergeCell ref="C127:D127"/>
    <mergeCell ref="G127:N127"/>
    <mergeCell ref="C112:D112"/>
    <mergeCell ref="C114:D114"/>
    <mergeCell ref="C115:D115"/>
    <mergeCell ref="I116:J116"/>
    <mergeCell ref="J118:N118"/>
    <mergeCell ref="B119:D119"/>
    <mergeCell ref="F119:I119"/>
    <mergeCell ref="J119:N119"/>
    <mergeCell ref="C107:D107"/>
    <mergeCell ref="G107:N107"/>
    <mergeCell ref="C108:D108"/>
    <mergeCell ref="G108:N108"/>
    <mergeCell ref="K110:L110"/>
    <mergeCell ref="C111:D111"/>
    <mergeCell ref="C104:D104"/>
    <mergeCell ref="G104:N104"/>
    <mergeCell ref="C105:D105"/>
    <mergeCell ref="G105:N105"/>
    <mergeCell ref="B106:D106"/>
    <mergeCell ref="F106:N106"/>
    <mergeCell ref="I98:N98"/>
    <mergeCell ref="I99:N99"/>
    <mergeCell ref="I100:N100"/>
    <mergeCell ref="I101:N101"/>
    <mergeCell ref="C103:D103"/>
    <mergeCell ref="G103:N103"/>
    <mergeCell ref="C88:D88"/>
    <mergeCell ref="C90:D90"/>
    <mergeCell ref="C91:D91"/>
    <mergeCell ref="I92:J92"/>
    <mergeCell ref="J94:N94"/>
    <mergeCell ref="B95:D95"/>
    <mergeCell ref="F95:I95"/>
    <mergeCell ref="J95:N95"/>
    <mergeCell ref="C83:D83"/>
    <mergeCell ref="G83:N83"/>
    <mergeCell ref="C84:D84"/>
    <mergeCell ref="G84:N84"/>
    <mergeCell ref="K86:L86"/>
    <mergeCell ref="C87:D87"/>
    <mergeCell ref="C80:D80"/>
    <mergeCell ref="G80:N80"/>
    <mergeCell ref="C81:D81"/>
    <mergeCell ref="G81:N81"/>
    <mergeCell ref="B82:D82"/>
    <mergeCell ref="F82:N82"/>
    <mergeCell ref="I74:N74"/>
    <mergeCell ref="I75:N75"/>
    <mergeCell ref="I76:N76"/>
    <mergeCell ref="I77:N77"/>
    <mergeCell ref="C79:D79"/>
    <mergeCell ref="G79:N79"/>
    <mergeCell ref="C64:D64"/>
    <mergeCell ref="C66:D66"/>
    <mergeCell ref="C67:D67"/>
    <mergeCell ref="I68:J68"/>
    <mergeCell ref="J70:N70"/>
    <mergeCell ref="B71:D71"/>
    <mergeCell ref="F71:I71"/>
    <mergeCell ref="J71:N71"/>
    <mergeCell ref="C59:D59"/>
    <mergeCell ref="G59:N59"/>
    <mergeCell ref="C60:D60"/>
    <mergeCell ref="G60:N60"/>
    <mergeCell ref="K62:L62"/>
    <mergeCell ref="C63:D63"/>
    <mergeCell ref="C56:D56"/>
    <mergeCell ref="G56:N56"/>
    <mergeCell ref="C57:D57"/>
    <mergeCell ref="G57:N57"/>
    <mergeCell ref="B58:D58"/>
    <mergeCell ref="F58:N58"/>
    <mergeCell ref="I50:N50"/>
    <mergeCell ref="I51:N51"/>
    <mergeCell ref="I52:N52"/>
    <mergeCell ref="I53:N53"/>
    <mergeCell ref="C55:D55"/>
    <mergeCell ref="G55:N55"/>
    <mergeCell ref="C40:D40"/>
    <mergeCell ref="C42:D42"/>
    <mergeCell ref="C43:D43"/>
    <mergeCell ref="I44:J44"/>
    <mergeCell ref="J46:N46"/>
    <mergeCell ref="B47:D47"/>
    <mergeCell ref="F47:I47"/>
    <mergeCell ref="J47:N47"/>
    <mergeCell ref="C35:D35"/>
    <mergeCell ref="G35:N35"/>
    <mergeCell ref="C36:D36"/>
    <mergeCell ref="G36:N36"/>
    <mergeCell ref="K38:L38"/>
    <mergeCell ref="C39:D39"/>
    <mergeCell ref="C32:D32"/>
    <mergeCell ref="G32:N32"/>
    <mergeCell ref="C33:D33"/>
    <mergeCell ref="G33:N33"/>
    <mergeCell ref="B34:D34"/>
    <mergeCell ref="F34:N34"/>
    <mergeCell ref="I26:N26"/>
    <mergeCell ref="I27:N27"/>
    <mergeCell ref="I28:N28"/>
    <mergeCell ref="I29:N29"/>
    <mergeCell ref="C31:D31"/>
    <mergeCell ref="G31:N31"/>
    <mergeCell ref="C16:D16"/>
    <mergeCell ref="C18:D18"/>
    <mergeCell ref="C19:D19"/>
    <mergeCell ref="I20:J20"/>
    <mergeCell ref="J22:N22"/>
    <mergeCell ref="B23:D23"/>
    <mergeCell ref="F23:I23"/>
    <mergeCell ref="J23:N23"/>
    <mergeCell ref="C11:D11"/>
    <mergeCell ref="G11:N11"/>
    <mergeCell ref="C12:D12"/>
    <mergeCell ref="G12:N12"/>
    <mergeCell ref="K14:L14"/>
    <mergeCell ref="C15:D15"/>
    <mergeCell ref="C8:D8"/>
    <mergeCell ref="G8:N8"/>
    <mergeCell ref="C9:D9"/>
    <mergeCell ref="G9:N9"/>
    <mergeCell ref="B10:D10"/>
    <mergeCell ref="F10:N10"/>
    <mergeCell ref="I2:N2"/>
    <mergeCell ref="I3:N3"/>
    <mergeCell ref="I4:N4"/>
    <mergeCell ref="I5:N5"/>
    <mergeCell ref="C7:D7"/>
    <mergeCell ref="G7:N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4"/>
  <sheetViews>
    <sheetView topLeftCell="A91" workbookViewId="0">
      <selection activeCell="G104" sqref="G104:N104"/>
    </sheetView>
  </sheetViews>
  <sheetFormatPr defaultRowHeight="15"/>
  <sheetData>
    <row r="2" spans="1:14">
      <c r="A2" s="1"/>
      <c r="B2" s="51"/>
      <c r="C2" s="47"/>
      <c r="D2" s="47"/>
      <c r="E2" s="47"/>
      <c r="F2" s="52"/>
      <c r="G2" s="48" t="s">
        <v>0</v>
      </c>
      <c r="H2" s="49"/>
      <c r="I2" s="101" t="s">
        <v>134</v>
      </c>
      <c r="J2" s="101"/>
      <c r="K2" s="101"/>
      <c r="L2" s="101"/>
      <c r="M2" s="101"/>
      <c r="N2" s="102"/>
    </row>
    <row r="3" spans="1:14">
      <c r="A3" s="1"/>
      <c r="B3" s="53"/>
      <c r="C3" s="2" t="s">
        <v>1</v>
      </c>
      <c r="D3" s="2"/>
      <c r="E3" s="1"/>
      <c r="F3" s="3"/>
      <c r="G3" s="48" t="s">
        <v>2</v>
      </c>
      <c r="H3" s="50"/>
      <c r="I3" s="101" t="s">
        <v>35</v>
      </c>
      <c r="J3" s="101"/>
      <c r="K3" s="101"/>
      <c r="L3" s="101"/>
      <c r="M3" s="101"/>
      <c r="N3" s="102"/>
    </row>
    <row r="4" spans="1:14" ht="15.75">
      <c r="A4" s="1"/>
      <c r="B4" s="53"/>
      <c r="C4" s="5" t="s">
        <v>3</v>
      </c>
      <c r="D4" s="5"/>
      <c r="E4" s="1"/>
      <c r="F4" s="3"/>
      <c r="G4" s="48" t="s">
        <v>4</v>
      </c>
      <c r="H4" s="50"/>
      <c r="I4" s="101" t="s">
        <v>137</v>
      </c>
      <c r="J4" s="101"/>
      <c r="K4" s="101"/>
      <c r="L4" s="101"/>
      <c r="M4" s="101"/>
      <c r="N4" s="102"/>
    </row>
    <row r="5" spans="1:14" ht="15.75">
      <c r="A5" s="1"/>
      <c r="B5" s="53"/>
      <c r="C5" s="1" t="s">
        <v>5</v>
      </c>
      <c r="D5" s="5"/>
      <c r="E5" s="1"/>
      <c r="F5" s="3"/>
      <c r="G5" s="48" t="s">
        <v>6</v>
      </c>
      <c r="H5" s="50"/>
      <c r="I5" s="105">
        <v>44877</v>
      </c>
      <c r="J5" s="105"/>
      <c r="K5" s="105"/>
      <c r="L5" s="105"/>
      <c r="M5" s="105"/>
      <c r="N5" s="106"/>
    </row>
    <row r="6" spans="1:14" ht="15.75" thickBot="1">
      <c r="A6" s="1"/>
      <c r="B6" s="5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4"/>
    </row>
    <row r="7" spans="1:14">
      <c r="A7" s="1"/>
      <c r="B7" s="55" t="s">
        <v>7</v>
      </c>
      <c r="C7" s="103" t="s">
        <v>77</v>
      </c>
      <c r="D7" s="103"/>
      <c r="E7" s="7"/>
      <c r="F7" s="6" t="s">
        <v>8</v>
      </c>
      <c r="G7" s="103" t="s">
        <v>41</v>
      </c>
      <c r="H7" s="103"/>
      <c r="I7" s="103"/>
      <c r="J7" s="103"/>
      <c r="K7" s="103"/>
      <c r="L7" s="103"/>
      <c r="M7" s="103"/>
      <c r="N7" s="104"/>
    </row>
    <row r="8" spans="1:14">
      <c r="A8" s="1"/>
      <c r="B8" s="57" t="s">
        <v>9</v>
      </c>
      <c r="C8" s="93" t="s">
        <v>78</v>
      </c>
      <c r="D8" s="93"/>
      <c r="E8" s="9"/>
      <c r="F8" s="8" t="s">
        <v>10</v>
      </c>
      <c r="G8" s="93" t="s">
        <v>74</v>
      </c>
      <c r="H8" s="93"/>
      <c r="I8" s="93"/>
      <c r="J8" s="93"/>
      <c r="K8" s="93"/>
      <c r="L8" s="93"/>
      <c r="M8" s="93"/>
      <c r="N8" s="94"/>
    </row>
    <row r="9" spans="1:14">
      <c r="A9" s="1"/>
      <c r="B9" s="57" t="s">
        <v>11</v>
      </c>
      <c r="C9" s="93" t="s">
        <v>79</v>
      </c>
      <c r="D9" s="93"/>
      <c r="E9" s="9"/>
      <c r="F9" s="8" t="s">
        <v>12</v>
      </c>
      <c r="G9" s="93" t="s">
        <v>80</v>
      </c>
      <c r="H9" s="93"/>
      <c r="I9" s="93"/>
      <c r="J9" s="93"/>
      <c r="K9" s="93"/>
      <c r="L9" s="93"/>
      <c r="M9" s="93"/>
      <c r="N9" s="94"/>
    </row>
    <row r="10" spans="1:14">
      <c r="A10" s="1"/>
      <c r="B10" s="98" t="s">
        <v>13</v>
      </c>
      <c r="C10" s="99"/>
      <c r="D10" s="99"/>
      <c r="E10" s="10"/>
      <c r="F10" s="99" t="s">
        <v>13</v>
      </c>
      <c r="G10" s="99"/>
      <c r="H10" s="99"/>
      <c r="I10" s="99"/>
      <c r="J10" s="99"/>
      <c r="K10" s="99"/>
      <c r="L10" s="99"/>
      <c r="M10" s="99"/>
      <c r="N10" s="100"/>
    </row>
    <row r="11" spans="1:14">
      <c r="A11" s="1"/>
      <c r="B11" s="61" t="s">
        <v>14</v>
      </c>
      <c r="C11" s="93" t="s">
        <v>78</v>
      </c>
      <c r="D11" s="93"/>
      <c r="E11" s="9"/>
      <c r="F11" s="11" t="s">
        <v>14</v>
      </c>
      <c r="G11" s="93" t="s">
        <v>74</v>
      </c>
      <c r="H11" s="93"/>
      <c r="I11" s="93"/>
      <c r="J11" s="93"/>
      <c r="K11" s="93"/>
      <c r="L11" s="93"/>
      <c r="M11" s="93"/>
      <c r="N11" s="94"/>
    </row>
    <row r="12" spans="1:14" ht="15.75" thickBot="1">
      <c r="A12" s="1"/>
      <c r="B12" s="62" t="s">
        <v>14</v>
      </c>
      <c r="C12" s="95" t="s">
        <v>79</v>
      </c>
      <c r="D12" s="95"/>
      <c r="E12" s="13"/>
      <c r="F12" s="12" t="s">
        <v>14</v>
      </c>
      <c r="G12" s="95" t="s">
        <v>80</v>
      </c>
      <c r="H12" s="95"/>
      <c r="I12" s="95"/>
      <c r="J12" s="95"/>
      <c r="K12" s="95"/>
      <c r="L12" s="95"/>
      <c r="M12" s="95"/>
      <c r="N12" s="96"/>
    </row>
    <row r="13" spans="1:14">
      <c r="A13" s="1"/>
      <c r="B13" s="5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54"/>
    </row>
    <row r="14" spans="1:14" ht="15.75" thickBot="1">
      <c r="A14" s="1"/>
      <c r="B14" s="64" t="s">
        <v>15</v>
      </c>
      <c r="C14" s="1"/>
      <c r="D14" s="1"/>
      <c r="E14" s="1"/>
      <c r="F14" s="14">
        <v>1</v>
      </c>
      <c r="G14" s="14">
        <v>2</v>
      </c>
      <c r="H14" s="14">
        <v>3</v>
      </c>
      <c r="I14" s="14">
        <v>4</v>
      </c>
      <c r="J14" s="14">
        <v>5</v>
      </c>
      <c r="K14" s="97" t="s">
        <v>16</v>
      </c>
      <c r="L14" s="97"/>
      <c r="M14" s="14" t="s">
        <v>17</v>
      </c>
      <c r="N14" s="65" t="s">
        <v>18</v>
      </c>
    </row>
    <row r="15" spans="1:14">
      <c r="A15" s="1"/>
      <c r="B15" s="66" t="s">
        <v>19</v>
      </c>
      <c r="C15" s="91" t="str">
        <f>IF(C8&gt;"",C8&amp;" - "&amp;G8,"")</f>
        <v>Puustjärvi, Aki - Hallbäck, Thomas</v>
      </c>
      <c r="D15" s="91"/>
      <c r="E15" s="42"/>
      <c r="F15" s="46">
        <v>-9</v>
      </c>
      <c r="G15" s="46">
        <v>-9</v>
      </c>
      <c r="H15" s="46">
        <v>-2</v>
      </c>
      <c r="I15" s="46"/>
      <c r="J15" s="44"/>
      <c r="K15" s="16">
        <f>IF(ISBLANK(F15),"",COUNTIF(F15:J15,"&gt;=0"))</f>
        <v>0</v>
      </c>
      <c r="L15" s="17">
        <f>IF(ISBLANK(F15),"",IF(LEFT(F15)="-",1,0)+IF(LEFT(G15)="-",1,0)+IF(LEFT(H15)="-",1,0)+IF(LEFT(I15)="-",1,0)+IF(LEFT(J15)="-",1,0))</f>
        <v>3</v>
      </c>
      <c r="M15" s="18" t="str">
        <f t="shared" ref="M15:N19" si="0">IF(K15=3,1,"")</f>
        <v/>
      </c>
      <c r="N15" s="67">
        <f t="shared" si="0"/>
        <v>1</v>
      </c>
    </row>
    <row r="16" spans="1:14">
      <c r="A16" s="1"/>
      <c r="B16" s="66" t="s">
        <v>20</v>
      </c>
      <c r="C16" s="91" t="str">
        <f>IF(C9&gt;"",C9&amp;" - "&amp;G9,"")</f>
        <v>Löppönen, Hannu - Järvinen, Heikki</v>
      </c>
      <c r="D16" s="91"/>
      <c r="E16" s="42"/>
      <c r="F16" s="46">
        <v>-8</v>
      </c>
      <c r="G16" s="46">
        <v>-8</v>
      </c>
      <c r="H16" s="46">
        <v>7</v>
      </c>
      <c r="I16" s="46">
        <v>-7</v>
      </c>
      <c r="J16" s="45"/>
      <c r="K16" s="19">
        <f>IF(ISBLANK(F16),"",COUNTIF(F16:J16,"&gt;=0"))</f>
        <v>1</v>
      </c>
      <c r="L16" s="20">
        <f>IF(ISBLANK(F16),"",IF(LEFT(F16)="-",1,0)+IF(LEFT(G16)="-",1,0)+IF(LEFT(H16)="-",1,0)+IF(LEFT(I16)="-",1,0)+IF(LEFT(J16)="-",1,0))</f>
        <v>3</v>
      </c>
      <c r="M16" s="21" t="str">
        <f t="shared" si="0"/>
        <v/>
      </c>
      <c r="N16" s="68">
        <f t="shared" si="0"/>
        <v>1</v>
      </c>
    </row>
    <row r="17" spans="1:14">
      <c r="A17" s="1"/>
      <c r="B17" s="69" t="s">
        <v>21</v>
      </c>
      <c r="C17" s="15" t="str">
        <f>IF(C11&gt;"",C11&amp;" / "&amp;C12,"")</f>
        <v>Puustjärvi, Aki / Löppönen, Hannu</v>
      </c>
      <c r="D17" s="15" t="str">
        <f>IF(G11&gt;"",G11&amp;" / "&amp;G12,"")</f>
        <v>Hallbäck, Thomas / Järvinen, Heikki</v>
      </c>
      <c r="E17" s="43"/>
      <c r="F17" s="46">
        <v>13</v>
      </c>
      <c r="G17" s="46">
        <v>-11</v>
      </c>
      <c r="H17" s="46">
        <v>7</v>
      </c>
      <c r="I17" s="46">
        <v>9</v>
      </c>
      <c r="J17" s="45"/>
      <c r="K17" s="19">
        <f>IF(ISBLANK(F17),"",COUNTIF(F17:J17,"&gt;=0"))</f>
        <v>3</v>
      </c>
      <c r="L17" s="20">
        <f>IF(ISBLANK(F17),"",IF(LEFT(F17)="-",1,0)+IF(LEFT(G17)="-",1,0)+IF(LEFT(H17)="-",1,0)+IF(LEFT(I17)="-",1,0)+IF(LEFT(J17)="-",1,0))</f>
        <v>1</v>
      </c>
      <c r="M17" s="21">
        <f t="shared" si="0"/>
        <v>1</v>
      </c>
      <c r="N17" s="68" t="str">
        <f t="shared" si="0"/>
        <v/>
      </c>
    </row>
    <row r="18" spans="1:14">
      <c r="A18" s="1"/>
      <c r="B18" s="66" t="s">
        <v>22</v>
      </c>
      <c r="C18" s="91" t="str">
        <f>IF(C8&gt;"",C8&amp;" - "&amp;G9,"")</f>
        <v>Puustjärvi, Aki - Järvinen, Heikki</v>
      </c>
      <c r="D18" s="91"/>
      <c r="E18" s="42"/>
      <c r="F18" s="46">
        <v>-5</v>
      </c>
      <c r="G18" s="46">
        <v>-5</v>
      </c>
      <c r="H18" s="46">
        <v>9</v>
      </c>
      <c r="I18" s="46">
        <v>-7</v>
      </c>
      <c r="J18" s="45"/>
      <c r="K18" s="19">
        <f>IF(ISBLANK(F18),"",COUNTIF(F18:J18,"&gt;=0"))</f>
        <v>1</v>
      </c>
      <c r="L18" s="20">
        <f>IF(ISBLANK(F18),"",IF(LEFT(F18)="-",1,0)+IF(LEFT(G18)="-",1,0)+IF(LEFT(H18)="-",1,0)+IF(LEFT(I18)="-",1,0)+IF(LEFT(J18)="-",1,0))</f>
        <v>3</v>
      </c>
      <c r="M18" s="21" t="str">
        <f t="shared" si="0"/>
        <v/>
      </c>
      <c r="N18" s="68">
        <f t="shared" si="0"/>
        <v>1</v>
      </c>
    </row>
    <row r="19" spans="1:14" ht="15.75" thickBot="1">
      <c r="A19" s="1"/>
      <c r="B19" s="66" t="s">
        <v>23</v>
      </c>
      <c r="C19" s="91" t="str">
        <f>IF(C9&gt;"",C9&amp;" - "&amp;G8,"")</f>
        <v>Löppönen, Hannu - Hallbäck, Thomas</v>
      </c>
      <c r="D19" s="91"/>
      <c r="E19" s="42"/>
      <c r="F19" s="46"/>
      <c r="G19" s="46"/>
      <c r="H19" s="46"/>
      <c r="I19" s="46"/>
      <c r="J19" s="45"/>
      <c r="K19" s="22" t="str">
        <f>IF(ISBLANK(F19),"",COUNTIF(F19:J19,"&gt;=0"))</f>
        <v/>
      </c>
      <c r="L19" s="23" t="str">
        <f>IF(ISBLANK(F19),"",IF(LEFT(F19)="-",1,0)+IF(LEFT(G19)="-",1,0)+IF(LEFT(H19)="-",1,0)+IF(LEFT(I19)="-",1,0)+IF(LEFT(J19)="-",1,0))</f>
        <v/>
      </c>
      <c r="M19" s="24" t="str">
        <f t="shared" si="0"/>
        <v/>
      </c>
      <c r="N19" s="70" t="str">
        <f t="shared" si="0"/>
        <v/>
      </c>
    </row>
    <row r="20" spans="1:14" ht="19.5" thickBot="1">
      <c r="A20" s="1"/>
      <c r="B20" s="71"/>
      <c r="C20" s="25"/>
      <c r="D20" s="25"/>
      <c r="E20" s="25"/>
      <c r="F20" s="26"/>
      <c r="G20" s="26"/>
      <c r="H20" s="27"/>
      <c r="I20" s="92" t="s">
        <v>24</v>
      </c>
      <c r="J20" s="92"/>
      <c r="K20" s="28">
        <f>COUNTIF(K15:K19,"=3")</f>
        <v>1</v>
      </c>
      <c r="L20" s="29">
        <f>COUNTIF(L15:L19,"=3")</f>
        <v>3</v>
      </c>
      <c r="M20" s="40">
        <f>SUM(M15:M19)</f>
        <v>1</v>
      </c>
      <c r="N20" s="72">
        <f>SUM(N15:N19)</f>
        <v>3</v>
      </c>
    </row>
    <row r="21" spans="1:14">
      <c r="A21" s="1"/>
      <c r="B21" s="73" t="s">
        <v>25</v>
      </c>
      <c r="C21" s="25"/>
      <c r="D21" s="25"/>
      <c r="E21" s="25"/>
      <c r="F21" s="25"/>
      <c r="G21" s="25"/>
      <c r="H21" s="25"/>
      <c r="I21" s="25"/>
      <c r="J21" s="25"/>
      <c r="K21" s="1"/>
      <c r="L21" s="1"/>
      <c r="M21" s="1"/>
      <c r="N21" s="54"/>
    </row>
    <row r="22" spans="1:14">
      <c r="A22" s="1"/>
      <c r="B22" s="74" t="s">
        <v>26</v>
      </c>
      <c r="C22" s="32"/>
      <c r="D22" s="31" t="s">
        <v>27</v>
      </c>
      <c r="E22" s="32"/>
      <c r="F22" s="31" t="s">
        <v>28</v>
      </c>
      <c r="G22" s="31"/>
      <c r="H22" s="30"/>
      <c r="I22" s="1"/>
      <c r="J22" s="85" t="s">
        <v>29</v>
      </c>
      <c r="K22" s="85"/>
      <c r="L22" s="85"/>
      <c r="M22" s="85"/>
      <c r="N22" s="86"/>
    </row>
    <row r="23" spans="1:14" ht="21.75" thickBot="1">
      <c r="A23" s="1"/>
      <c r="B23" s="87"/>
      <c r="C23" s="88"/>
      <c r="D23" s="88"/>
      <c r="E23" s="33"/>
      <c r="F23" s="88"/>
      <c r="G23" s="88"/>
      <c r="H23" s="88"/>
      <c r="I23" s="88"/>
      <c r="J23" s="89" t="str">
        <f>IF(M20=3,C7,IF(N20=3,G7,""))</f>
        <v>MBF</v>
      </c>
      <c r="K23" s="89"/>
      <c r="L23" s="89"/>
      <c r="M23" s="89"/>
      <c r="N23" s="90"/>
    </row>
    <row r="24" spans="1:14">
      <c r="A24" s="1"/>
      <c r="B24" s="78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80"/>
    </row>
    <row r="26" spans="1:14">
      <c r="A26" s="1"/>
      <c r="B26" s="51"/>
      <c r="C26" s="47"/>
      <c r="D26" s="47"/>
      <c r="E26" s="47"/>
      <c r="F26" s="52"/>
      <c r="G26" s="48" t="s">
        <v>0</v>
      </c>
      <c r="H26" s="49"/>
      <c r="I26" s="101" t="s">
        <v>134</v>
      </c>
      <c r="J26" s="101"/>
      <c r="K26" s="101"/>
      <c r="L26" s="101"/>
      <c r="M26" s="101"/>
      <c r="N26" s="102"/>
    </row>
    <row r="27" spans="1:14">
      <c r="A27" s="1"/>
      <c r="B27" s="53"/>
      <c r="C27" s="2" t="s">
        <v>1</v>
      </c>
      <c r="D27" s="2"/>
      <c r="E27" s="1"/>
      <c r="F27" s="3"/>
      <c r="G27" s="48" t="s">
        <v>2</v>
      </c>
      <c r="H27" s="50"/>
      <c r="I27" s="101" t="s">
        <v>35</v>
      </c>
      <c r="J27" s="101"/>
      <c r="K27" s="101"/>
      <c r="L27" s="101"/>
      <c r="M27" s="101"/>
      <c r="N27" s="102"/>
    </row>
    <row r="28" spans="1:14" ht="15.75">
      <c r="A28" s="1"/>
      <c r="B28" s="53"/>
      <c r="C28" s="5" t="s">
        <v>3</v>
      </c>
      <c r="D28" s="5"/>
      <c r="E28" s="1"/>
      <c r="F28" s="3"/>
      <c r="G28" s="48" t="s">
        <v>4</v>
      </c>
      <c r="H28" s="50"/>
      <c r="I28" s="101" t="s">
        <v>137</v>
      </c>
      <c r="J28" s="101"/>
      <c r="K28" s="101"/>
      <c r="L28" s="101"/>
      <c r="M28" s="101"/>
      <c r="N28" s="102"/>
    </row>
    <row r="29" spans="1:14" ht="15.75">
      <c r="A29" s="1"/>
      <c r="B29" s="53"/>
      <c r="C29" s="1" t="s">
        <v>5</v>
      </c>
      <c r="D29" s="5"/>
      <c r="E29" s="1"/>
      <c r="F29" s="3"/>
      <c r="G29" s="48" t="s">
        <v>6</v>
      </c>
      <c r="H29" s="50"/>
      <c r="I29" s="105">
        <v>44877</v>
      </c>
      <c r="J29" s="105"/>
      <c r="K29" s="105"/>
      <c r="L29" s="105"/>
      <c r="M29" s="105"/>
      <c r="N29" s="106"/>
    </row>
    <row r="30" spans="1:14" ht="15.75" thickBot="1">
      <c r="A30" s="1"/>
      <c r="B30" s="5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54"/>
    </row>
    <row r="31" spans="1:14">
      <c r="A31" s="1"/>
      <c r="B31" s="55" t="s">
        <v>7</v>
      </c>
      <c r="C31" s="103" t="s">
        <v>81</v>
      </c>
      <c r="D31" s="103"/>
      <c r="E31" s="7"/>
      <c r="F31" s="6" t="s">
        <v>8</v>
      </c>
      <c r="G31" s="103" t="s">
        <v>83</v>
      </c>
      <c r="H31" s="103"/>
      <c r="I31" s="103"/>
      <c r="J31" s="103"/>
      <c r="K31" s="103"/>
      <c r="L31" s="103"/>
      <c r="M31" s="103"/>
      <c r="N31" s="104"/>
    </row>
    <row r="32" spans="1:14">
      <c r="A32" s="1"/>
      <c r="B32" s="57" t="s">
        <v>9</v>
      </c>
      <c r="C32" s="93" t="s">
        <v>82</v>
      </c>
      <c r="D32" s="93"/>
      <c r="E32" s="9"/>
      <c r="F32" s="8" t="s">
        <v>10</v>
      </c>
      <c r="G32" s="93" t="s">
        <v>84</v>
      </c>
      <c r="H32" s="93"/>
      <c r="I32" s="93"/>
      <c r="J32" s="93"/>
      <c r="K32" s="93"/>
      <c r="L32" s="93"/>
      <c r="M32" s="93"/>
      <c r="N32" s="94"/>
    </row>
    <row r="33" spans="1:14">
      <c r="A33" s="1"/>
      <c r="B33" s="57" t="s">
        <v>11</v>
      </c>
      <c r="C33" s="93" t="s">
        <v>37</v>
      </c>
      <c r="D33" s="93"/>
      <c r="E33" s="9"/>
      <c r="F33" s="8" t="s">
        <v>12</v>
      </c>
      <c r="G33" s="93" t="s">
        <v>85</v>
      </c>
      <c r="H33" s="93"/>
      <c r="I33" s="93"/>
      <c r="J33" s="93"/>
      <c r="K33" s="93"/>
      <c r="L33" s="93"/>
      <c r="M33" s="93"/>
      <c r="N33" s="94"/>
    </row>
    <row r="34" spans="1:14">
      <c r="A34" s="1"/>
      <c r="B34" s="98" t="s">
        <v>13</v>
      </c>
      <c r="C34" s="99"/>
      <c r="D34" s="99"/>
      <c r="E34" s="10"/>
      <c r="F34" s="99" t="s">
        <v>13</v>
      </c>
      <c r="G34" s="99"/>
      <c r="H34" s="99"/>
      <c r="I34" s="99"/>
      <c r="J34" s="99"/>
      <c r="K34" s="99"/>
      <c r="L34" s="99"/>
      <c r="M34" s="99"/>
      <c r="N34" s="100"/>
    </row>
    <row r="35" spans="1:14">
      <c r="A35" s="1"/>
      <c r="B35" s="61" t="s">
        <v>14</v>
      </c>
      <c r="C35" s="93" t="s">
        <v>82</v>
      </c>
      <c r="D35" s="93"/>
      <c r="E35" s="9"/>
      <c r="F35" s="11" t="s">
        <v>14</v>
      </c>
      <c r="G35" s="93" t="s">
        <v>84</v>
      </c>
      <c r="H35" s="93"/>
      <c r="I35" s="93"/>
      <c r="J35" s="93"/>
      <c r="K35" s="93"/>
      <c r="L35" s="93"/>
      <c r="M35" s="93"/>
      <c r="N35" s="94"/>
    </row>
    <row r="36" spans="1:14" ht="15.75" thickBot="1">
      <c r="A36" s="1"/>
      <c r="B36" s="62" t="s">
        <v>14</v>
      </c>
      <c r="C36" s="95" t="s">
        <v>37</v>
      </c>
      <c r="D36" s="95"/>
      <c r="E36" s="13"/>
      <c r="F36" s="12" t="s">
        <v>14</v>
      </c>
      <c r="G36" s="95" t="s">
        <v>85</v>
      </c>
      <c r="H36" s="95"/>
      <c r="I36" s="95"/>
      <c r="J36" s="95"/>
      <c r="K36" s="95"/>
      <c r="L36" s="95"/>
      <c r="M36" s="95"/>
      <c r="N36" s="96"/>
    </row>
    <row r="37" spans="1:14">
      <c r="A37" s="1"/>
      <c r="B37" s="5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54"/>
    </row>
    <row r="38" spans="1:14" ht="15.75" thickBot="1">
      <c r="A38" s="1"/>
      <c r="B38" s="64" t="s">
        <v>15</v>
      </c>
      <c r="C38" s="1"/>
      <c r="D38" s="1"/>
      <c r="E38" s="1"/>
      <c r="F38" s="14">
        <v>1</v>
      </c>
      <c r="G38" s="14">
        <v>2</v>
      </c>
      <c r="H38" s="14">
        <v>3</v>
      </c>
      <c r="I38" s="14">
        <v>4</v>
      </c>
      <c r="J38" s="14">
        <v>5</v>
      </c>
      <c r="K38" s="97" t="s">
        <v>16</v>
      </c>
      <c r="L38" s="97"/>
      <c r="M38" s="14" t="s">
        <v>17</v>
      </c>
      <c r="N38" s="65" t="s">
        <v>18</v>
      </c>
    </row>
    <row r="39" spans="1:14">
      <c r="A39" s="1"/>
      <c r="B39" s="66" t="s">
        <v>19</v>
      </c>
      <c r="C39" s="91" t="str">
        <f>IF(C32&gt;"",C32&amp;" - "&amp;G32,"")</f>
        <v>Lappalainen, Matti - Jutila, Mikael</v>
      </c>
      <c r="D39" s="91"/>
      <c r="E39" s="42"/>
      <c r="F39" s="46">
        <v>7</v>
      </c>
      <c r="G39" s="46">
        <v>10</v>
      </c>
      <c r="H39" s="46">
        <v>-10</v>
      </c>
      <c r="I39" s="46">
        <v>-18</v>
      </c>
      <c r="J39" s="44">
        <v>-9</v>
      </c>
      <c r="K39" s="16">
        <f>IF(ISBLANK(F39),"",COUNTIF(F39:J39,"&gt;=0"))</f>
        <v>2</v>
      </c>
      <c r="L39" s="17">
        <f>IF(ISBLANK(F39),"",IF(LEFT(F39)="-",1,0)+IF(LEFT(G39)="-",1,0)+IF(LEFT(H39)="-",1,0)+IF(LEFT(I39)="-",1,0)+IF(LEFT(J39)="-",1,0))</f>
        <v>3</v>
      </c>
      <c r="M39" s="18" t="str">
        <f t="shared" ref="M39:N43" si="1">IF(K39=3,1,"")</f>
        <v/>
      </c>
      <c r="N39" s="67">
        <f t="shared" si="1"/>
        <v>1</v>
      </c>
    </row>
    <row r="40" spans="1:14">
      <c r="A40" s="1"/>
      <c r="B40" s="66" t="s">
        <v>20</v>
      </c>
      <c r="C40" s="91" t="str">
        <f>IF(C33&gt;"",C33&amp;" - "&amp;G33,"")</f>
        <v>Reijola, Timo - Ingman, Mats</v>
      </c>
      <c r="D40" s="91"/>
      <c r="E40" s="42"/>
      <c r="F40" s="46">
        <v>-10</v>
      </c>
      <c r="G40" s="46">
        <v>-6</v>
      </c>
      <c r="H40" s="46">
        <v>-2</v>
      </c>
      <c r="I40" s="46"/>
      <c r="J40" s="45"/>
      <c r="K40" s="19">
        <f>IF(ISBLANK(F40),"",COUNTIF(F40:J40,"&gt;=0"))</f>
        <v>0</v>
      </c>
      <c r="L40" s="20">
        <f>IF(ISBLANK(F40),"",IF(LEFT(F40)="-",1,0)+IF(LEFT(G40)="-",1,0)+IF(LEFT(H40)="-",1,0)+IF(LEFT(I40)="-",1,0)+IF(LEFT(J40)="-",1,0))</f>
        <v>3</v>
      </c>
      <c r="M40" s="21" t="str">
        <f t="shared" si="1"/>
        <v/>
      </c>
      <c r="N40" s="68">
        <f t="shared" si="1"/>
        <v>1</v>
      </c>
    </row>
    <row r="41" spans="1:14">
      <c r="A41" s="1"/>
      <c r="B41" s="69" t="s">
        <v>21</v>
      </c>
      <c r="C41" s="15" t="str">
        <f>IF(C35&gt;"",C35&amp;" / "&amp;C36,"")</f>
        <v>Lappalainen, Matti / Reijola, Timo</v>
      </c>
      <c r="D41" s="15" t="str">
        <f>IF(G35&gt;"",G35&amp;" / "&amp;G36,"")</f>
        <v>Jutila, Mikael / Ingman, Mats</v>
      </c>
      <c r="E41" s="43"/>
      <c r="F41" s="46">
        <v>4</v>
      </c>
      <c r="G41" s="46">
        <v>6</v>
      </c>
      <c r="H41" s="46">
        <v>4</v>
      </c>
      <c r="I41" s="46"/>
      <c r="J41" s="45"/>
      <c r="K41" s="19">
        <f>IF(ISBLANK(F41),"",COUNTIF(F41:J41,"&gt;=0"))</f>
        <v>3</v>
      </c>
      <c r="L41" s="20">
        <f>IF(ISBLANK(F41),"",IF(LEFT(F41)="-",1,0)+IF(LEFT(G41)="-",1,0)+IF(LEFT(H41)="-",1,0)+IF(LEFT(I41)="-",1,0)+IF(LEFT(J41)="-",1,0))</f>
        <v>0</v>
      </c>
      <c r="M41" s="21">
        <f t="shared" si="1"/>
        <v>1</v>
      </c>
      <c r="N41" s="68" t="str">
        <f t="shared" si="1"/>
        <v/>
      </c>
    </row>
    <row r="42" spans="1:14">
      <c r="A42" s="1"/>
      <c r="B42" s="66" t="s">
        <v>22</v>
      </c>
      <c r="C42" s="91" t="str">
        <f>IF(C32&gt;"",C32&amp;" - "&amp;G33,"")</f>
        <v>Lappalainen, Matti - Ingman, Mats</v>
      </c>
      <c r="D42" s="91"/>
      <c r="E42" s="42"/>
      <c r="F42" s="46">
        <v>-2</v>
      </c>
      <c r="G42" s="46">
        <v>-3</v>
      </c>
      <c r="H42" s="46">
        <v>-6</v>
      </c>
      <c r="I42" s="46"/>
      <c r="J42" s="45"/>
      <c r="K42" s="19">
        <f>IF(ISBLANK(F42),"",COUNTIF(F42:J42,"&gt;=0"))</f>
        <v>0</v>
      </c>
      <c r="L42" s="20">
        <f>IF(ISBLANK(F42),"",IF(LEFT(F42)="-",1,0)+IF(LEFT(G42)="-",1,0)+IF(LEFT(H42)="-",1,0)+IF(LEFT(I42)="-",1,0)+IF(LEFT(J42)="-",1,0))</f>
        <v>3</v>
      </c>
      <c r="M42" s="21" t="str">
        <f t="shared" si="1"/>
        <v/>
      </c>
      <c r="N42" s="68">
        <f t="shared" si="1"/>
        <v>1</v>
      </c>
    </row>
    <row r="43" spans="1:14" ht="15.75" thickBot="1">
      <c r="A43" s="1"/>
      <c r="B43" s="66" t="s">
        <v>23</v>
      </c>
      <c r="C43" s="91" t="str">
        <f>IF(C33&gt;"",C33&amp;" - "&amp;G32,"")</f>
        <v>Reijola, Timo - Jutila, Mikael</v>
      </c>
      <c r="D43" s="91"/>
      <c r="E43" s="42"/>
      <c r="F43" s="46"/>
      <c r="G43" s="46"/>
      <c r="H43" s="46"/>
      <c r="I43" s="46"/>
      <c r="J43" s="45"/>
      <c r="K43" s="22" t="str">
        <f>IF(ISBLANK(F43),"",COUNTIF(F43:J43,"&gt;=0"))</f>
        <v/>
      </c>
      <c r="L43" s="23" t="str">
        <f>IF(ISBLANK(F43),"",IF(LEFT(F43)="-",1,0)+IF(LEFT(G43)="-",1,0)+IF(LEFT(H43)="-",1,0)+IF(LEFT(I43)="-",1,0)+IF(LEFT(J43)="-",1,0))</f>
        <v/>
      </c>
      <c r="M43" s="24" t="str">
        <f t="shared" si="1"/>
        <v/>
      </c>
      <c r="N43" s="70" t="str">
        <f t="shared" si="1"/>
        <v/>
      </c>
    </row>
    <row r="44" spans="1:14" ht="19.5" thickBot="1">
      <c r="A44" s="1"/>
      <c r="B44" s="71"/>
      <c r="C44" s="25"/>
      <c r="D44" s="25"/>
      <c r="E44" s="25"/>
      <c r="F44" s="26"/>
      <c r="G44" s="26"/>
      <c r="H44" s="27"/>
      <c r="I44" s="92" t="s">
        <v>24</v>
      </c>
      <c r="J44" s="92"/>
      <c r="K44" s="28">
        <f>COUNTIF(K39:K43,"=3")</f>
        <v>1</v>
      </c>
      <c r="L44" s="29">
        <f>COUNTIF(L39:L43,"=3")</f>
        <v>3</v>
      </c>
      <c r="M44" s="40">
        <f>SUM(M39:M43)</f>
        <v>1</v>
      </c>
      <c r="N44" s="72">
        <f>SUM(N39:N43)</f>
        <v>3</v>
      </c>
    </row>
    <row r="45" spans="1:14">
      <c r="A45" s="1"/>
      <c r="B45" s="73" t="s">
        <v>25</v>
      </c>
      <c r="C45" s="25"/>
      <c r="D45" s="25"/>
      <c r="E45" s="25"/>
      <c r="F45" s="25"/>
      <c r="G45" s="25"/>
      <c r="H45" s="25"/>
      <c r="I45" s="25"/>
      <c r="J45" s="25"/>
      <c r="K45" s="1"/>
      <c r="L45" s="1"/>
      <c r="M45" s="1"/>
      <c r="N45" s="54"/>
    </row>
    <row r="46" spans="1:14">
      <c r="A46" s="1"/>
      <c r="B46" s="74" t="s">
        <v>26</v>
      </c>
      <c r="C46" s="32"/>
      <c r="D46" s="31" t="s">
        <v>27</v>
      </c>
      <c r="E46" s="32"/>
      <c r="F46" s="31" t="s">
        <v>28</v>
      </c>
      <c r="G46" s="31"/>
      <c r="H46" s="30"/>
      <c r="I46" s="1"/>
      <c r="J46" s="85" t="s">
        <v>29</v>
      </c>
      <c r="K46" s="85"/>
      <c r="L46" s="85"/>
      <c r="M46" s="85"/>
      <c r="N46" s="86"/>
    </row>
    <row r="47" spans="1:14" ht="21.75" thickBot="1">
      <c r="A47" s="1"/>
      <c r="B47" s="87"/>
      <c r="C47" s="88"/>
      <c r="D47" s="88"/>
      <c r="E47" s="33"/>
      <c r="F47" s="88"/>
      <c r="G47" s="88"/>
      <c r="H47" s="88"/>
      <c r="I47" s="88"/>
      <c r="J47" s="89" t="str">
        <f>IF(M44=3,C31,IF(N44=3,G31,""))</f>
        <v>Halex</v>
      </c>
      <c r="K47" s="89"/>
      <c r="L47" s="89"/>
      <c r="M47" s="89"/>
      <c r="N47" s="90"/>
    </row>
    <row r="48" spans="1:14">
      <c r="A48" s="1"/>
      <c r="B48" s="78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80"/>
    </row>
    <row r="50" spans="1:14">
      <c r="A50" s="1"/>
      <c r="B50" s="51"/>
      <c r="C50" s="47"/>
      <c r="D50" s="47"/>
      <c r="E50" s="47"/>
      <c r="F50" s="52"/>
      <c r="G50" s="48" t="s">
        <v>0</v>
      </c>
      <c r="H50" s="49"/>
      <c r="I50" s="101" t="s">
        <v>134</v>
      </c>
      <c r="J50" s="101"/>
      <c r="K50" s="101"/>
      <c r="L50" s="101"/>
      <c r="M50" s="101"/>
      <c r="N50" s="102"/>
    </row>
    <row r="51" spans="1:14">
      <c r="A51" s="1"/>
      <c r="B51" s="53"/>
      <c r="C51" s="2" t="s">
        <v>1</v>
      </c>
      <c r="D51" s="2"/>
      <c r="E51" s="1"/>
      <c r="F51" s="3"/>
      <c r="G51" s="48" t="s">
        <v>2</v>
      </c>
      <c r="H51" s="50"/>
      <c r="I51" s="101" t="s">
        <v>35</v>
      </c>
      <c r="J51" s="101"/>
      <c r="K51" s="101"/>
      <c r="L51" s="101"/>
      <c r="M51" s="101"/>
      <c r="N51" s="102"/>
    </row>
    <row r="52" spans="1:14" ht="15.75">
      <c r="A52" s="1"/>
      <c r="B52" s="53"/>
      <c r="C52" s="5" t="s">
        <v>3</v>
      </c>
      <c r="D52" s="5"/>
      <c r="E52" s="1"/>
      <c r="F52" s="3"/>
      <c r="G52" s="48" t="s">
        <v>4</v>
      </c>
      <c r="H52" s="50"/>
      <c r="I52" s="101" t="s">
        <v>137</v>
      </c>
      <c r="J52" s="101"/>
      <c r="K52" s="101"/>
      <c r="L52" s="101"/>
      <c r="M52" s="101"/>
      <c r="N52" s="102"/>
    </row>
    <row r="53" spans="1:14" ht="15.75">
      <c r="A53" s="1"/>
      <c r="B53" s="53"/>
      <c r="C53" s="1" t="s">
        <v>5</v>
      </c>
      <c r="D53" s="5"/>
      <c r="E53" s="1"/>
      <c r="F53" s="3"/>
      <c r="G53" s="48" t="s">
        <v>6</v>
      </c>
      <c r="H53" s="50"/>
      <c r="I53" s="105">
        <v>44877</v>
      </c>
      <c r="J53" s="105"/>
      <c r="K53" s="105"/>
      <c r="L53" s="105"/>
      <c r="M53" s="105"/>
      <c r="N53" s="106"/>
    </row>
    <row r="54" spans="1:14" ht="15.75" thickBot="1">
      <c r="A54" s="1"/>
      <c r="B54" s="5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54"/>
    </row>
    <row r="55" spans="1:14">
      <c r="A55" s="1"/>
      <c r="B55" s="55" t="s">
        <v>7</v>
      </c>
      <c r="C55" s="103" t="s">
        <v>86</v>
      </c>
      <c r="D55" s="103"/>
      <c r="E55" s="7"/>
      <c r="F55" s="6" t="s">
        <v>8</v>
      </c>
      <c r="G55" s="103" t="s">
        <v>64</v>
      </c>
      <c r="H55" s="103"/>
      <c r="I55" s="103"/>
      <c r="J55" s="103"/>
      <c r="K55" s="103"/>
      <c r="L55" s="103"/>
      <c r="M55" s="103"/>
      <c r="N55" s="104"/>
    </row>
    <row r="56" spans="1:14">
      <c r="A56" s="1"/>
      <c r="B56" s="57" t="s">
        <v>9</v>
      </c>
      <c r="C56" s="93" t="s">
        <v>87</v>
      </c>
      <c r="D56" s="93"/>
      <c r="E56" s="9"/>
      <c r="F56" s="8" t="s">
        <v>10</v>
      </c>
      <c r="G56" s="93" t="s">
        <v>143</v>
      </c>
      <c r="H56" s="93"/>
      <c r="I56" s="93"/>
      <c r="J56" s="93"/>
      <c r="K56" s="93"/>
      <c r="L56" s="93"/>
      <c r="M56" s="93"/>
      <c r="N56" s="94"/>
    </row>
    <row r="57" spans="1:14">
      <c r="A57" s="1"/>
      <c r="B57" s="57" t="s">
        <v>11</v>
      </c>
      <c r="C57" s="93" t="s">
        <v>88</v>
      </c>
      <c r="D57" s="93"/>
      <c r="E57" s="9"/>
      <c r="F57" s="8" t="s">
        <v>12</v>
      </c>
      <c r="G57" s="93" t="s">
        <v>65</v>
      </c>
      <c r="H57" s="93"/>
      <c r="I57" s="93"/>
      <c r="J57" s="93"/>
      <c r="K57" s="93"/>
      <c r="L57" s="93"/>
      <c r="M57" s="93"/>
      <c r="N57" s="94"/>
    </row>
    <row r="58" spans="1:14">
      <c r="A58" s="1"/>
      <c r="B58" s="98" t="s">
        <v>13</v>
      </c>
      <c r="C58" s="99"/>
      <c r="D58" s="99"/>
      <c r="E58" s="10"/>
      <c r="F58" s="99" t="s">
        <v>13</v>
      </c>
      <c r="G58" s="99"/>
      <c r="H58" s="99"/>
      <c r="I58" s="99"/>
      <c r="J58" s="99"/>
      <c r="K58" s="99"/>
      <c r="L58" s="99"/>
      <c r="M58" s="99"/>
      <c r="N58" s="100"/>
    </row>
    <row r="59" spans="1:14">
      <c r="A59" s="1"/>
      <c r="B59" s="61" t="s">
        <v>14</v>
      </c>
      <c r="C59" s="93" t="s">
        <v>87</v>
      </c>
      <c r="D59" s="93"/>
      <c r="E59" s="9"/>
      <c r="F59" s="11" t="s">
        <v>14</v>
      </c>
      <c r="G59" s="93" t="s">
        <v>143</v>
      </c>
      <c r="H59" s="93"/>
      <c r="I59" s="93"/>
      <c r="J59" s="93"/>
      <c r="K59" s="93"/>
      <c r="L59" s="93"/>
      <c r="M59" s="93"/>
      <c r="N59" s="94"/>
    </row>
    <row r="60" spans="1:14" ht="15.75" thickBot="1">
      <c r="A60" s="1"/>
      <c r="B60" s="62" t="s">
        <v>14</v>
      </c>
      <c r="C60" s="95" t="s">
        <v>88</v>
      </c>
      <c r="D60" s="95"/>
      <c r="E60" s="13"/>
      <c r="F60" s="12" t="s">
        <v>14</v>
      </c>
      <c r="G60" s="95" t="s">
        <v>65</v>
      </c>
      <c r="H60" s="95"/>
      <c r="I60" s="95"/>
      <c r="J60" s="95"/>
      <c r="K60" s="95"/>
      <c r="L60" s="95"/>
      <c r="M60" s="95"/>
      <c r="N60" s="96"/>
    </row>
    <row r="61" spans="1:14">
      <c r="A61" s="1"/>
      <c r="B61" s="5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54"/>
    </row>
    <row r="62" spans="1:14" ht="15.75" thickBot="1">
      <c r="A62" s="1"/>
      <c r="B62" s="64" t="s">
        <v>15</v>
      </c>
      <c r="C62" s="1"/>
      <c r="D62" s="1"/>
      <c r="E62" s="1"/>
      <c r="F62" s="14">
        <v>1</v>
      </c>
      <c r="G62" s="14">
        <v>2</v>
      </c>
      <c r="H62" s="14">
        <v>3</v>
      </c>
      <c r="I62" s="14">
        <v>4</v>
      </c>
      <c r="J62" s="14">
        <v>5</v>
      </c>
      <c r="K62" s="97" t="s">
        <v>16</v>
      </c>
      <c r="L62" s="97"/>
      <c r="M62" s="14" t="s">
        <v>17</v>
      </c>
      <c r="N62" s="65" t="s">
        <v>18</v>
      </c>
    </row>
    <row r="63" spans="1:14">
      <c r="A63" s="1"/>
      <c r="B63" s="66" t="s">
        <v>19</v>
      </c>
      <c r="C63" s="91" t="str">
        <f>IF(C56&gt;"",C56&amp;" - "&amp;G56,"")</f>
        <v>Somervuori, Jukka - Yan, Zhuoping</v>
      </c>
      <c r="D63" s="91"/>
      <c r="E63" s="42"/>
      <c r="F63" s="46">
        <v>-2</v>
      </c>
      <c r="G63" s="46">
        <v>-7</v>
      </c>
      <c r="H63" s="46">
        <v>-2</v>
      </c>
      <c r="I63" s="46"/>
      <c r="J63" s="44"/>
      <c r="K63" s="16">
        <f>IF(ISBLANK(F63),"",COUNTIF(F63:J63,"&gt;=0"))</f>
        <v>0</v>
      </c>
      <c r="L63" s="17">
        <f>IF(ISBLANK(F63),"",IF(LEFT(F63)="-",1,0)+IF(LEFT(G63)="-",1,0)+IF(LEFT(H63)="-",1,0)+IF(LEFT(I63)="-",1,0)+IF(LEFT(J63)="-",1,0))</f>
        <v>3</v>
      </c>
      <c r="M63" s="18" t="str">
        <f t="shared" ref="M63:N67" si="2">IF(K63=3,1,"")</f>
        <v/>
      </c>
      <c r="N63" s="67">
        <f t="shared" si="2"/>
        <v>1</v>
      </c>
    </row>
    <row r="64" spans="1:14">
      <c r="A64" s="1"/>
      <c r="B64" s="66" t="s">
        <v>20</v>
      </c>
      <c r="C64" s="91" t="str">
        <f>IF(C57&gt;"",C57&amp;" - "&amp;G57,"")</f>
        <v>Kiias, Tom - Cong, Xisheng</v>
      </c>
      <c r="D64" s="91"/>
      <c r="E64" s="42"/>
      <c r="F64" s="46">
        <v>-7</v>
      </c>
      <c r="G64" s="46">
        <v>-1</v>
      </c>
      <c r="H64" s="46">
        <v>-9</v>
      </c>
      <c r="I64" s="46"/>
      <c r="J64" s="45"/>
      <c r="K64" s="19">
        <f>IF(ISBLANK(F64),"",COUNTIF(F64:J64,"&gt;=0"))</f>
        <v>0</v>
      </c>
      <c r="L64" s="20">
        <f>IF(ISBLANK(F64),"",IF(LEFT(F64)="-",1,0)+IF(LEFT(G64)="-",1,0)+IF(LEFT(H64)="-",1,0)+IF(LEFT(I64)="-",1,0)+IF(LEFT(J64)="-",1,0))</f>
        <v>3</v>
      </c>
      <c r="M64" s="21" t="str">
        <f t="shared" si="2"/>
        <v/>
      </c>
      <c r="N64" s="68">
        <f t="shared" si="2"/>
        <v>1</v>
      </c>
    </row>
    <row r="65" spans="1:14">
      <c r="A65" s="1"/>
      <c r="B65" s="69" t="s">
        <v>21</v>
      </c>
      <c r="C65" s="15" t="str">
        <f>IF(C59&gt;"",C59&amp;" / "&amp;C60,"")</f>
        <v>Somervuori, Jukka / Kiias, Tom</v>
      </c>
      <c r="D65" s="15" t="str">
        <f>IF(G59&gt;"",G59&amp;" / "&amp;G60,"")</f>
        <v>Yan, Zhuoping / Cong, Xisheng</v>
      </c>
      <c r="E65" s="43"/>
      <c r="F65" s="46">
        <v>-2</v>
      </c>
      <c r="G65" s="46">
        <v>-4</v>
      </c>
      <c r="H65" s="46">
        <v>-7</v>
      </c>
      <c r="I65" s="46"/>
      <c r="J65" s="45"/>
      <c r="K65" s="19">
        <f>IF(ISBLANK(F65),"",COUNTIF(F65:J65,"&gt;=0"))</f>
        <v>0</v>
      </c>
      <c r="L65" s="20">
        <f>IF(ISBLANK(F65),"",IF(LEFT(F65)="-",1,0)+IF(LEFT(G65)="-",1,0)+IF(LEFT(H65)="-",1,0)+IF(LEFT(I65)="-",1,0)+IF(LEFT(J65)="-",1,0))</f>
        <v>3</v>
      </c>
      <c r="M65" s="21" t="str">
        <f t="shared" si="2"/>
        <v/>
      </c>
      <c r="N65" s="68">
        <f t="shared" si="2"/>
        <v>1</v>
      </c>
    </row>
    <row r="66" spans="1:14">
      <c r="A66" s="1"/>
      <c r="B66" s="66" t="s">
        <v>22</v>
      </c>
      <c r="C66" s="91" t="str">
        <f>IF(C56&gt;"",C56&amp;" - "&amp;G57,"")</f>
        <v>Somervuori, Jukka - Cong, Xisheng</v>
      </c>
      <c r="D66" s="91"/>
      <c r="E66" s="42"/>
      <c r="F66" s="46"/>
      <c r="G66" s="46"/>
      <c r="H66" s="46"/>
      <c r="I66" s="46"/>
      <c r="J66" s="45"/>
      <c r="K66" s="19" t="str">
        <f>IF(ISBLANK(F66),"",COUNTIF(F66:J66,"&gt;=0"))</f>
        <v/>
      </c>
      <c r="L66" s="20" t="str">
        <f>IF(ISBLANK(F66),"",IF(LEFT(F66)="-",1,0)+IF(LEFT(G66)="-",1,0)+IF(LEFT(H66)="-",1,0)+IF(LEFT(I66)="-",1,0)+IF(LEFT(J66)="-",1,0))</f>
        <v/>
      </c>
      <c r="M66" s="21" t="str">
        <f t="shared" si="2"/>
        <v/>
      </c>
      <c r="N66" s="68" t="str">
        <f t="shared" si="2"/>
        <v/>
      </c>
    </row>
    <row r="67" spans="1:14" ht="15.75" thickBot="1">
      <c r="A67" s="1"/>
      <c r="B67" s="66" t="s">
        <v>23</v>
      </c>
      <c r="C67" s="91" t="str">
        <f>IF(C57&gt;"",C57&amp;" - "&amp;G56,"")</f>
        <v>Kiias, Tom - Yan, Zhuoping</v>
      </c>
      <c r="D67" s="91"/>
      <c r="E67" s="42"/>
      <c r="F67" s="46"/>
      <c r="G67" s="46"/>
      <c r="H67" s="46"/>
      <c r="I67" s="46"/>
      <c r="J67" s="45"/>
      <c r="K67" s="22" t="str">
        <f>IF(ISBLANK(F67),"",COUNTIF(F67:J67,"&gt;=0"))</f>
        <v/>
      </c>
      <c r="L67" s="23" t="str">
        <f>IF(ISBLANK(F67),"",IF(LEFT(F67)="-",1,0)+IF(LEFT(G67)="-",1,0)+IF(LEFT(H67)="-",1,0)+IF(LEFT(I67)="-",1,0)+IF(LEFT(J67)="-",1,0))</f>
        <v/>
      </c>
      <c r="M67" s="24" t="str">
        <f t="shared" si="2"/>
        <v/>
      </c>
      <c r="N67" s="70" t="str">
        <f t="shared" si="2"/>
        <v/>
      </c>
    </row>
    <row r="68" spans="1:14" ht="19.5" thickBot="1">
      <c r="A68" s="1"/>
      <c r="B68" s="71"/>
      <c r="C68" s="25"/>
      <c r="D68" s="25"/>
      <c r="E68" s="25"/>
      <c r="F68" s="26"/>
      <c r="G68" s="26"/>
      <c r="H68" s="27"/>
      <c r="I68" s="92" t="s">
        <v>24</v>
      </c>
      <c r="J68" s="92"/>
      <c r="K68" s="28">
        <f>COUNTIF(K63:K67,"=3")</f>
        <v>0</v>
      </c>
      <c r="L68" s="29">
        <f>COUNTIF(L63:L67,"=3")</f>
        <v>3</v>
      </c>
      <c r="M68" s="40">
        <f>SUM(M63:M67)</f>
        <v>0</v>
      </c>
      <c r="N68" s="72">
        <f>SUM(N63:N67)</f>
        <v>3</v>
      </c>
    </row>
    <row r="69" spans="1:14">
      <c r="A69" s="1"/>
      <c r="B69" s="73" t="s">
        <v>25</v>
      </c>
      <c r="C69" s="25"/>
      <c r="D69" s="25"/>
      <c r="E69" s="25"/>
      <c r="F69" s="25"/>
      <c r="G69" s="25"/>
      <c r="H69" s="25"/>
      <c r="I69" s="25"/>
      <c r="J69" s="25"/>
      <c r="K69" s="1"/>
      <c r="L69" s="1"/>
      <c r="M69" s="1"/>
      <c r="N69" s="54"/>
    </row>
    <row r="70" spans="1:14">
      <c r="A70" s="1"/>
      <c r="B70" s="74" t="s">
        <v>26</v>
      </c>
      <c r="C70" s="32"/>
      <c r="D70" s="31" t="s">
        <v>27</v>
      </c>
      <c r="E70" s="32"/>
      <c r="F70" s="31" t="s">
        <v>28</v>
      </c>
      <c r="G70" s="31"/>
      <c r="H70" s="30"/>
      <c r="I70" s="1"/>
      <c r="J70" s="85" t="s">
        <v>29</v>
      </c>
      <c r="K70" s="85"/>
      <c r="L70" s="85"/>
      <c r="M70" s="85"/>
      <c r="N70" s="86"/>
    </row>
    <row r="71" spans="1:14" ht="21.75" thickBot="1">
      <c r="A71" s="1"/>
      <c r="B71" s="87"/>
      <c r="C71" s="88"/>
      <c r="D71" s="88"/>
      <c r="E71" s="33"/>
      <c r="F71" s="88"/>
      <c r="G71" s="88"/>
      <c r="H71" s="88"/>
      <c r="I71" s="88"/>
      <c r="J71" s="89" t="str">
        <f>IF(M68=3,C55,IF(N68=3,G55,""))</f>
        <v>Pt-Espoo</v>
      </c>
      <c r="K71" s="89"/>
      <c r="L71" s="89"/>
      <c r="M71" s="89"/>
      <c r="N71" s="90"/>
    </row>
    <row r="72" spans="1:14">
      <c r="A72" s="1"/>
      <c r="B72" s="78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80"/>
    </row>
    <row r="74" spans="1:14">
      <c r="A74" s="1"/>
      <c r="B74" s="51"/>
      <c r="C74" s="47"/>
      <c r="D74" s="47"/>
      <c r="E74" s="47"/>
      <c r="F74" s="52"/>
      <c r="G74" s="48" t="s">
        <v>0</v>
      </c>
      <c r="H74" s="49"/>
      <c r="I74" s="101" t="s">
        <v>134</v>
      </c>
      <c r="J74" s="101"/>
      <c r="K74" s="101"/>
      <c r="L74" s="101"/>
      <c r="M74" s="101"/>
      <c r="N74" s="102"/>
    </row>
    <row r="75" spans="1:14">
      <c r="A75" s="1"/>
      <c r="B75" s="53"/>
      <c r="C75" s="2" t="s">
        <v>1</v>
      </c>
      <c r="D75" s="2"/>
      <c r="E75" s="1"/>
      <c r="F75" s="3"/>
      <c r="G75" s="48" t="s">
        <v>2</v>
      </c>
      <c r="H75" s="50"/>
      <c r="I75" s="101" t="s">
        <v>35</v>
      </c>
      <c r="J75" s="101"/>
      <c r="K75" s="101"/>
      <c r="L75" s="101"/>
      <c r="M75" s="101"/>
      <c r="N75" s="102"/>
    </row>
    <row r="76" spans="1:14" ht="15.75">
      <c r="A76" s="1"/>
      <c r="B76" s="53"/>
      <c r="C76" s="5" t="s">
        <v>3</v>
      </c>
      <c r="D76" s="5"/>
      <c r="E76" s="1"/>
      <c r="F76" s="3"/>
      <c r="G76" s="48" t="s">
        <v>4</v>
      </c>
      <c r="H76" s="50"/>
      <c r="I76" s="101" t="s">
        <v>137</v>
      </c>
      <c r="J76" s="101"/>
      <c r="K76" s="101"/>
      <c r="L76" s="101"/>
      <c r="M76" s="101"/>
      <c r="N76" s="102"/>
    </row>
    <row r="77" spans="1:14" ht="15.75">
      <c r="A77" s="1"/>
      <c r="B77" s="53"/>
      <c r="C77" s="1" t="s">
        <v>5</v>
      </c>
      <c r="D77" s="5"/>
      <c r="E77" s="1"/>
      <c r="F77" s="3"/>
      <c r="G77" s="48" t="s">
        <v>6</v>
      </c>
      <c r="H77" s="50"/>
      <c r="I77" s="105">
        <v>44877</v>
      </c>
      <c r="J77" s="105"/>
      <c r="K77" s="105"/>
      <c r="L77" s="105"/>
      <c r="M77" s="105"/>
      <c r="N77" s="106"/>
    </row>
    <row r="78" spans="1:14" ht="15.75" thickBot="1">
      <c r="A78" s="1"/>
      <c r="B78" s="5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54"/>
    </row>
    <row r="79" spans="1:14">
      <c r="A79" s="1"/>
      <c r="B79" s="55" t="s">
        <v>7</v>
      </c>
      <c r="C79" s="103" t="s">
        <v>41</v>
      </c>
      <c r="D79" s="103"/>
      <c r="E79" s="7"/>
      <c r="F79" s="6" t="s">
        <v>8</v>
      </c>
      <c r="G79" s="103" t="s">
        <v>67</v>
      </c>
      <c r="H79" s="103"/>
      <c r="I79" s="103"/>
      <c r="J79" s="103"/>
      <c r="K79" s="103"/>
      <c r="L79" s="103"/>
      <c r="M79" s="103"/>
      <c r="N79" s="104"/>
    </row>
    <row r="80" spans="1:14">
      <c r="A80" s="1"/>
      <c r="B80" s="57" t="s">
        <v>9</v>
      </c>
      <c r="C80" s="93" t="s">
        <v>80</v>
      </c>
      <c r="D80" s="93"/>
      <c r="E80" s="9"/>
      <c r="F80" s="8" t="s">
        <v>10</v>
      </c>
      <c r="G80" s="93" t="s">
        <v>89</v>
      </c>
      <c r="H80" s="93"/>
      <c r="I80" s="93"/>
      <c r="J80" s="93"/>
      <c r="K80" s="93"/>
      <c r="L80" s="93"/>
      <c r="M80" s="93"/>
      <c r="N80" s="94"/>
    </row>
    <row r="81" spans="1:14">
      <c r="A81" s="1"/>
      <c r="B81" s="57" t="s">
        <v>11</v>
      </c>
      <c r="C81" s="93" t="s">
        <v>74</v>
      </c>
      <c r="D81" s="93"/>
      <c r="E81" s="9"/>
      <c r="F81" s="8" t="s">
        <v>12</v>
      </c>
      <c r="G81" s="93" t="s">
        <v>69</v>
      </c>
      <c r="H81" s="93"/>
      <c r="I81" s="93"/>
      <c r="J81" s="93"/>
      <c r="K81" s="93"/>
      <c r="L81" s="93"/>
      <c r="M81" s="93"/>
      <c r="N81" s="94"/>
    </row>
    <row r="82" spans="1:14">
      <c r="A82" s="1"/>
      <c r="B82" s="98" t="s">
        <v>13</v>
      </c>
      <c r="C82" s="99"/>
      <c r="D82" s="99"/>
      <c r="E82" s="10"/>
      <c r="F82" s="99" t="s">
        <v>13</v>
      </c>
      <c r="G82" s="99"/>
      <c r="H82" s="99"/>
      <c r="I82" s="99"/>
      <c r="J82" s="99"/>
      <c r="K82" s="99"/>
      <c r="L82" s="99"/>
      <c r="M82" s="99"/>
      <c r="N82" s="100"/>
    </row>
    <row r="83" spans="1:14">
      <c r="A83" s="1"/>
      <c r="B83" s="61" t="s">
        <v>14</v>
      </c>
      <c r="C83" s="93" t="s">
        <v>80</v>
      </c>
      <c r="D83" s="93"/>
      <c r="E83" s="9"/>
      <c r="F83" s="11" t="s">
        <v>14</v>
      </c>
      <c r="G83" s="93" t="s">
        <v>89</v>
      </c>
      <c r="H83" s="93"/>
      <c r="I83" s="93"/>
      <c r="J83" s="93"/>
      <c r="K83" s="93"/>
      <c r="L83" s="93"/>
      <c r="M83" s="93"/>
      <c r="N83" s="94"/>
    </row>
    <row r="84" spans="1:14" ht="15.75" thickBot="1">
      <c r="A84" s="1"/>
      <c r="B84" s="62" t="s">
        <v>14</v>
      </c>
      <c r="C84" s="95" t="s">
        <v>74</v>
      </c>
      <c r="D84" s="95"/>
      <c r="E84" s="13"/>
      <c r="F84" s="12" t="s">
        <v>14</v>
      </c>
      <c r="G84" s="95" t="s">
        <v>69</v>
      </c>
      <c r="H84" s="95"/>
      <c r="I84" s="95"/>
      <c r="J84" s="95"/>
      <c r="K84" s="95"/>
      <c r="L84" s="95"/>
      <c r="M84" s="95"/>
      <c r="N84" s="96"/>
    </row>
    <row r="85" spans="1:14">
      <c r="A85" s="1"/>
      <c r="B85" s="5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54"/>
    </row>
    <row r="86" spans="1:14" ht="15.75" thickBot="1">
      <c r="A86" s="1"/>
      <c r="B86" s="64" t="s">
        <v>15</v>
      </c>
      <c r="C86" s="1"/>
      <c r="D86" s="1"/>
      <c r="E86" s="1"/>
      <c r="F86" s="14">
        <v>1</v>
      </c>
      <c r="G86" s="14">
        <v>2</v>
      </c>
      <c r="H86" s="14">
        <v>3</v>
      </c>
      <c r="I86" s="14">
        <v>4</v>
      </c>
      <c r="J86" s="14">
        <v>5</v>
      </c>
      <c r="K86" s="97" t="s">
        <v>16</v>
      </c>
      <c r="L86" s="97"/>
      <c r="M86" s="14" t="s">
        <v>17</v>
      </c>
      <c r="N86" s="65" t="s">
        <v>18</v>
      </c>
    </row>
    <row r="87" spans="1:14">
      <c r="A87" s="1"/>
      <c r="B87" s="66" t="s">
        <v>19</v>
      </c>
      <c r="C87" s="91" t="str">
        <f>IF(C80&gt;"",C80&amp;" - "&amp;G80,"")</f>
        <v>Järvinen, Heikki - Nyberg, Håkan</v>
      </c>
      <c r="D87" s="91"/>
      <c r="E87" s="42"/>
      <c r="F87" s="46">
        <v>9</v>
      </c>
      <c r="G87" s="46">
        <v>-6</v>
      </c>
      <c r="H87" s="46">
        <v>13</v>
      </c>
      <c r="I87" s="46">
        <v>-12</v>
      </c>
      <c r="J87" s="44">
        <v>-8</v>
      </c>
      <c r="K87" s="16">
        <f>IF(ISBLANK(F87),"",COUNTIF(F87:J87,"&gt;=0"))</f>
        <v>2</v>
      </c>
      <c r="L87" s="17">
        <f>IF(ISBLANK(F87),"",IF(LEFT(F87)="-",1,0)+IF(LEFT(G87)="-",1,0)+IF(LEFT(H87)="-",1,0)+IF(LEFT(I87)="-",1,0)+IF(LEFT(J87)="-",1,0))</f>
        <v>3</v>
      </c>
      <c r="M87" s="18" t="str">
        <f t="shared" ref="M87:N91" si="3">IF(K87=3,1,"")</f>
        <v/>
      </c>
      <c r="N87" s="67">
        <f t="shared" si="3"/>
        <v>1</v>
      </c>
    </row>
    <row r="88" spans="1:14">
      <c r="A88" s="1"/>
      <c r="B88" s="66" t="s">
        <v>20</v>
      </c>
      <c r="C88" s="91" t="str">
        <f>IF(C81&gt;"",C81&amp;" - "&amp;G81,"")</f>
        <v>Hallbäck, Thomas - Kurvinen, Matti</v>
      </c>
      <c r="D88" s="91"/>
      <c r="E88" s="42"/>
      <c r="F88" s="46">
        <v>-7</v>
      </c>
      <c r="G88" s="46">
        <v>-4</v>
      </c>
      <c r="H88" s="46">
        <v>-4</v>
      </c>
      <c r="I88" s="46"/>
      <c r="J88" s="45"/>
      <c r="K88" s="19">
        <f>IF(ISBLANK(F88),"",COUNTIF(F88:J88,"&gt;=0"))</f>
        <v>0</v>
      </c>
      <c r="L88" s="20">
        <f>IF(ISBLANK(F88),"",IF(LEFT(F88)="-",1,0)+IF(LEFT(G88)="-",1,0)+IF(LEFT(H88)="-",1,0)+IF(LEFT(I88)="-",1,0)+IF(LEFT(J88)="-",1,0))</f>
        <v>3</v>
      </c>
      <c r="M88" s="21" t="str">
        <f t="shared" si="3"/>
        <v/>
      </c>
      <c r="N88" s="68">
        <f t="shared" si="3"/>
        <v>1</v>
      </c>
    </row>
    <row r="89" spans="1:14">
      <c r="A89" s="1"/>
      <c r="B89" s="69" t="s">
        <v>21</v>
      </c>
      <c r="C89" s="15" t="str">
        <f>IF(C83&gt;"",C83&amp;" / "&amp;C84,"")</f>
        <v>Järvinen, Heikki / Hallbäck, Thomas</v>
      </c>
      <c r="D89" s="15" t="str">
        <f>IF(G83&gt;"",G83&amp;" / "&amp;G84,"")</f>
        <v>Nyberg, Håkan / Kurvinen, Matti</v>
      </c>
      <c r="E89" s="43"/>
      <c r="F89" s="46">
        <v>-4</v>
      </c>
      <c r="G89" s="46">
        <v>-9</v>
      </c>
      <c r="H89" s="46">
        <v>-9</v>
      </c>
      <c r="I89" s="46"/>
      <c r="J89" s="45"/>
      <c r="K89" s="19">
        <f>IF(ISBLANK(F89),"",COUNTIF(F89:J89,"&gt;=0"))</f>
        <v>0</v>
      </c>
      <c r="L89" s="20">
        <f>IF(ISBLANK(F89),"",IF(LEFT(F89)="-",1,0)+IF(LEFT(G89)="-",1,0)+IF(LEFT(H89)="-",1,0)+IF(LEFT(I89)="-",1,0)+IF(LEFT(J89)="-",1,0))</f>
        <v>3</v>
      </c>
      <c r="M89" s="21" t="str">
        <f t="shared" si="3"/>
        <v/>
      </c>
      <c r="N89" s="68">
        <f t="shared" si="3"/>
        <v>1</v>
      </c>
    </row>
    <row r="90" spans="1:14">
      <c r="A90" s="1"/>
      <c r="B90" s="66" t="s">
        <v>22</v>
      </c>
      <c r="C90" s="91" t="str">
        <f>IF(C80&gt;"",C80&amp;" - "&amp;G81,"")</f>
        <v>Järvinen, Heikki - Kurvinen, Matti</v>
      </c>
      <c r="D90" s="91"/>
      <c r="E90" s="42"/>
      <c r="F90" s="46"/>
      <c r="G90" s="46"/>
      <c r="H90" s="46"/>
      <c r="I90" s="46"/>
      <c r="J90" s="45"/>
      <c r="K90" s="19" t="str">
        <f>IF(ISBLANK(F90),"",COUNTIF(F90:J90,"&gt;=0"))</f>
        <v/>
      </c>
      <c r="L90" s="20" t="str">
        <f>IF(ISBLANK(F90),"",IF(LEFT(F90)="-",1,0)+IF(LEFT(G90)="-",1,0)+IF(LEFT(H90)="-",1,0)+IF(LEFT(I90)="-",1,0)+IF(LEFT(J90)="-",1,0))</f>
        <v/>
      </c>
      <c r="M90" s="21" t="str">
        <f t="shared" si="3"/>
        <v/>
      </c>
      <c r="N90" s="68" t="str">
        <f t="shared" si="3"/>
        <v/>
      </c>
    </row>
    <row r="91" spans="1:14" ht="15.75" thickBot="1">
      <c r="A91" s="1"/>
      <c r="B91" s="66" t="s">
        <v>23</v>
      </c>
      <c r="C91" s="91" t="str">
        <f>IF(C81&gt;"",C81&amp;" - "&amp;G80,"")</f>
        <v>Hallbäck, Thomas - Nyberg, Håkan</v>
      </c>
      <c r="D91" s="91"/>
      <c r="E91" s="42"/>
      <c r="F91" s="46"/>
      <c r="G91" s="46"/>
      <c r="H91" s="46"/>
      <c r="I91" s="46"/>
      <c r="J91" s="45"/>
      <c r="K91" s="22" t="str">
        <f>IF(ISBLANK(F91),"",COUNTIF(F91:J91,"&gt;=0"))</f>
        <v/>
      </c>
      <c r="L91" s="23" t="str">
        <f>IF(ISBLANK(F91),"",IF(LEFT(F91)="-",1,0)+IF(LEFT(G91)="-",1,0)+IF(LEFT(H91)="-",1,0)+IF(LEFT(I91)="-",1,0)+IF(LEFT(J91)="-",1,0))</f>
        <v/>
      </c>
      <c r="M91" s="24" t="str">
        <f t="shared" si="3"/>
        <v/>
      </c>
      <c r="N91" s="70" t="str">
        <f t="shared" si="3"/>
        <v/>
      </c>
    </row>
    <row r="92" spans="1:14" ht="19.5" thickBot="1">
      <c r="A92" s="1"/>
      <c r="B92" s="71"/>
      <c r="C92" s="25"/>
      <c r="D92" s="25"/>
      <c r="E92" s="25"/>
      <c r="F92" s="26"/>
      <c r="G92" s="26"/>
      <c r="H92" s="27"/>
      <c r="I92" s="92" t="s">
        <v>24</v>
      </c>
      <c r="J92" s="92"/>
      <c r="K92" s="28">
        <f>COUNTIF(K87:K91,"=3")</f>
        <v>0</v>
      </c>
      <c r="L92" s="29">
        <f>COUNTIF(L87:L91,"=3")</f>
        <v>3</v>
      </c>
      <c r="M92" s="40">
        <f>SUM(M87:M91)</f>
        <v>0</v>
      </c>
      <c r="N92" s="72">
        <f>SUM(N87:N91)</f>
        <v>3</v>
      </c>
    </row>
    <row r="93" spans="1:14">
      <c r="A93" s="1"/>
      <c r="B93" s="73" t="s">
        <v>25</v>
      </c>
      <c r="C93" s="25"/>
      <c r="D93" s="25"/>
      <c r="E93" s="25"/>
      <c r="F93" s="25"/>
      <c r="G93" s="25"/>
      <c r="H93" s="25"/>
      <c r="I93" s="25"/>
      <c r="J93" s="25"/>
      <c r="K93" s="1"/>
      <c r="L93" s="1"/>
      <c r="M93" s="1"/>
      <c r="N93" s="54"/>
    </row>
    <row r="94" spans="1:14">
      <c r="A94" s="1"/>
      <c r="B94" s="74" t="s">
        <v>26</v>
      </c>
      <c r="C94" s="32"/>
      <c r="D94" s="31" t="s">
        <v>27</v>
      </c>
      <c r="E94" s="32"/>
      <c r="F94" s="31" t="s">
        <v>28</v>
      </c>
      <c r="G94" s="31"/>
      <c r="H94" s="30"/>
      <c r="I94" s="1"/>
      <c r="J94" s="85" t="s">
        <v>29</v>
      </c>
      <c r="K94" s="85"/>
      <c r="L94" s="85"/>
      <c r="M94" s="85"/>
      <c r="N94" s="86"/>
    </row>
    <row r="95" spans="1:14" ht="21.75" thickBot="1">
      <c r="A95" s="1"/>
      <c r="B95" s="87"/>
      <c r="C95" s="88"/>
      <c r="D95" s="88"/>
      <c r="E95" s="33"/>
      <c r="F95" s="88"/>
      <c r="G95" s="88"/>
      <c r="H95" s="88"/>
      <c r="I95" s="88"/>
      <c r="J95" s="89" t="str">
        <f>IF(M92=3,C79,IF(N92=3,G79,""))</f>
        <v>Wega</v>
      </c>
      <c r="K95" s="89"/>
      <c r="L95" s="89"/>
      <c r="M95" s="89"/>
      <c r="N95" s="90"/>
    </row>
    <row r="96" spans="1:14">
      <c r="A96" s="1"/>
      <c r="B96" s="78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80"/>
    </row>
    <row r="98" spans="1:14">
      <c r="A98" s="1"/>
      <c r="B98" s="51"/>
      <c r="C98" s="47"/>
      <c r="D98" s="47"/>
      <c r="E98" s="47"/>
      <c r="F98" s="52"/>
      <c r="G98" s="48" t="s">
        <v>0</v>
      </c>
      <c r="H98" s="49"/>
      <c r="I98" s="101" t="s">
        <v>134</v>
      </c>
      <c r="J98" s="101"/>
      <c r="K98" s="101"/>
      <c r="L98" s="101"/>
      <c r="M98" s="101"/>
      <c r="N98" s="102"/>
    </row>
    <row r="99" spans="1:14">
      <c r="A99" s="1"/>
      <c r="B99" s="53"/>
      <c r="C99" s="2" t="s">
        <v>1</v>
      </c>
      <c r="D99" s="2"/>
      <c r="E99" s="1"/>
      <c r="F99" s="3"/>
      <c r="G99" s="48" t="s">
        <v>2</v>
      </c>
      <c r="H99" s="50"/>
      <c r="I99" s="101" t="s">
        <v>35</v>
      </c>
      <c r="J99" s="101"/>
      <c r="K99" s="101"/>
      <c r="L99" s="101"/>
      <c r="M99" s="101"/>
      <c r="N99" s="102"/>
    </row>
    <row r="100" spans="1:14" ht="15.75">
      <c r="A100" s="1"/>
      <c r="B100" s="53"/>
      <c r="C100" s="5" t="s">
        <v>3</v>
      </c>
      <c r="D100" s="5"/>
      <c r="E100" s="1"/>
      <c r="F100" s="3"/>
      <c r="G100" s="48" t="s">
        <v>4</v>
      </c>
      <c r="H100" s="50"/>
      <c r="I100" s="101" t="s">
        <v>137</v>
      </c>
      <c r="J100" s="101"/>
      <c r="K100" s="101"/>
      <c r="L100" s="101"/>
      <c r="M100" s="101"/>
      <c r="N100" s="102"/>
    </row>
    <row r="101" spans="1:14" ht="15.75">
      <c r="A101" s="1"/>
      <c r="B101" s="53"/>
      <c r="C101" s="1" t="s">
        <v>5</v>
      </c>
      <c r="D101" s="5"/>
      <c r="E101" s="1"/>
      <c r="F101" s="3"/>
      <c r="G101" s="48" t="s">
        <v>6</v>
      </c>
      <c r="H101" s="50"/>
      <c r="I101" s="105">
        <v>44877</v>
      </c>
      <c r="J101" s="105"/>
      <c r="K101" s="105"/>
      <c r="L101" s="105"/>
      <c r="M101" s="105"/>
      <c r="N101" s="106"/>
    </row>
    <row r="102" spans="1:14" ht="15.75" thickBot="1">
      <c r="A102" s="1"/>
      <c r="B102" s="5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54"/>
    </row>
    <row r="103" spans="1:14">
      <c r="A103" s="1"/>
      <c r="B103" s="55" t="s">
        <v>7</v>
      </c>
      <c r="C103" s="103" t="s">
        <v>83</v>
      </c>
      <c r="D103" s="103"/>
      <c r="E103" s="7"/>
      <c r="F103" s="6" t="s">
        <v>8</v>
      </c>
      <c r="G103" s="103" t="s">
        <v>64</v>
      </c>
      <c r="H103" s="103"/>
      <c r="I103" s="103"/>
      <c r="J103" s="103"/>
      <c r="K103" s="103"/>
      <c r="L103" s="103"/>
      <c r="M103" s="103"/>
      <c r="N103" s="104"/>
    </row>
    <row r="104" spans="1:14">
      <c r="A104" s="1"/>
      <c r="B104" s="57" t="s">
        <v>9</v>
      </c>
      <c r="C104" s="93" t="s">
        <v>85</v>
      </c>
      <c r="D104" s="93"/>
      <c r="E104" s="9"/>
      <c r="F104" s="8" t="s">
        <v>10</v>
      </c>
      <c r="G104" s="93" t="s">
        <v>143</v>
      </c>
      <c r="H104" s="93"/>
      <c r="I104" s="93"/>
      <c r="J104" s="93"/>
      <c r="K104" s="93"/>
      <c r="L104" s="93"/>
      <c r="M104" s="93"/>
      <c r="N104" s="94"/>
    </row>
    <row r="105" spans="1:14">
      <c r="A105" s="1"/>
      <c r="B105" s="57" t="s">
        <v>11</v>
      </c>
      <c r="C105" s="93" t="s">
        <v>84</v>
      </c>
      <c r="D105" s="93"/>
      <c r="E105" s="9"/>
      <c r="F105" s="8" t="s">
        <v>12</v>
      </c>
      <c r="G105" s="93" t="s">
        <v>65</v>
      </c>
      <c r="H105" s="93"/>
      <c r="I105" s="93"/>
      <c r="J105" s="93"/>
      <c r="K105" s="93"/>
      <c r="L105" s="93"/>
      <c r="M105" s="93"/>
      <c r="N105" s="94"/>
    </row>
    <row r="106" spans="1:14">
      <c r="A106" s="1"/>
      <c r="B106" s="98" t="s">
        <v>13</v>
      </c>
      <c r="C106" s="99"/>
      <c r="D106" s="99"/>
      <c r="E106" s="10"/>
      <c r="F106" s="99" t="s">
        <v>13</v>
      </c>
      <c r="G106" s="99"/>
      <c r="H106" s="99"/>
      <c r="I106" s="99"/>
      <c r="J106" s="99"/>
      <c r="K106" s="99"/>
      <c r="L106" s="99"/>
      <c r="M106" s="99"/>
      <c r="N106" s="100"/>
    </row>
    <row r="107" spans="1:14">
      <c r="A107" s="1"/>
      <c r="B107" s="61" t="s">
        <v>14</v>
      </c>
      <c r="C107" s="93" t="s">
        <v>85</v>
      </c>
      <c r="D107" s="93"/>
      <c r="E107" s="9"/>
      <c r="F107" s="11" t="s">
        <v>14</v>
      </c>
      <c r="G107" s="93" t="s">
        <v>143</v>
      </c>
      <c r="H107" s="93"/>
      <c r="I107" s="93"/>
      <c r="J107" s="93"/>
      <c r="K107" s="93"/>
      <c r="L107" s="93"/>
      <c r="M107" s="93"/>
      <c r="N107" s="94"/>
    </row>
    <row r="108" spans="1:14" ht="15.75" thickBot="1">
      <c r="A108" s="1"/>
      <c r="B108" s="62" t="s">
        <v>14</v>
      </c>
      <c r="C108" s="95" t="s">
        <v>84</v>
      </c>
      <c r="D108" s="95"/>
      <c r="E108" s="13"/>
      <c r="F108" s="12" t="s">
        <v>14</v>
      </c>
      <c r="G108" s="95" t="s">
        <v>65</v>
      </c>
      <c r="H108" s="95"/>
      <c r="I108" s="95"/>
      <c r="J108" s="95"/>
      <c r="K108" s="95"/>
      <c r="L108" s="95"/>
      <c r="M108" s="95"/>
      <c r="N108" s="96"/>
    </row>
    <row r="109" spans="1:14">
      <c r="A109" s="1"/>
      <c r="B109" s="5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54"/>
    </row>
    <row r="110" spans="1:14" ht="15.75" thickBot="1">
      <c r="A110" s="1"/>
      <c r="B110" s="64" t="s">
        <v>15</v>
      </c>
      <c r="C110" s="1"/>
      <c r="D110" s="1"/>
      <c r="E110" s="1"/>
      <c r="F110" s="14">
        <v>1</v>
      </c>
      <c r="G110" s="14">
        <v>2</v>
      </c>
      <c r="H110" s="14">
        <v>3</v>
      </c>
      <c r="I110" s="14">
        <v>4</v>
      </c>
      <c r="J110" s="14">
        <v>5</v>
      </c>
      <c r="K110" s="97" t="s">
        <v>16</v>
      </c>
      <c r="L110" s="97"/>
      <c r="M110" s="14" t="s">
        <v>17</v>
      </c>
      <c r="N110" s="65" t="s">
        <v>18</v>
      </c>
    </row>
    <row r="111" spans="1:14">
      <c r="A111" s="1"/>
      <c r="B111" s="66" t="s">
        <v>19</v>
      </c>
      <c r="C111" s="91" t="str">
        <f>IF(C104&gt;"",C104&amp;" - "&amp;G104,"")</f>
        <v>Ingman, Mats - Yan, Zhuoping</v>
      </c>
      <c r="D111" s="91"/>
      <c r="E111" s="42"/>
      <c r="F111" s="46">
        <v>-7</v>
      </c>
      <c r="G111" s="46">
        <v>-7</v>
      </c>
      <c r="H111" s="46">
        <v>-5</v>
      </c>
      <c r="I111" s="46"/>
      <c r="J111" s="44"/>
      <c r="K111" s="16">
        <f>IF(ISBLANK(F111),"",COUNTIF(F111:J111,"&gt;=0"))</f>
        <v>0</v>
      </c>
      <c r="L111" s="17">
        <f>IF(ISBLANK(F111),"",IF(LEFT(F111)="-",1,0)+IF(LEFT(G111)="-",1,0)+IF(LEFT(H111)="-",1,0)+IF(LEFT(I111)="-",1,0)+IF(LEFT(J111)="-",1,0))</f>
        <v>3</v>
      </c>
      <c r="M111" s="18" t="str">
        <f t="shared" ref="M111:N115" si="4">IF(K111=3,1,"")</f>
        <v/>
      </c>
      <c r="N111" s="67">
        <f t="shared" si="4"/>
        <v>1</v>
      </c>
    </row>
    <row r="112" spans="1:14">
      <c r="A112" s="1"/>
      <c r="B112" s="66" t="s">
        <v>20</v>
      </c>
      <c r="C112" s="91" t="str">
        <f>IF(C105&gt;"",C105&amp;" - "&amp;G105,"")</f>
        <v>Jutila, Mikael - Cong, Xisheng</v>
      </c>
      <c r="D112" s="91"/>
      <c r="E112" s="42"/>
      <c r="F112" s="46">
        <v>-8</v>
      </c>
      <c r="G112" s="46">
        <v>-7</v>
      </c>
      <c r="H112" s="46">
        <v>-8</v>
      </c>
      <c r="I112" s="46"/>
      <c r="J112" s="45"/>
      <c r="K112" s="19">
        <f>IF(ISBLANK(F112),"",COUNTIF(F112:J112,"&gt;=0"))</f>
        <v>0</v>
      </c>
      <c r="L112" s="20">
        <f>IF(ISBLANK(F112),"",IF(LEFT(F112)="-",1,0)+IF(LEFT(G112)="-",1,0)+IF(LEFT(H112)="-",1,0)+IF(LEFT(I112)="-",1,0)+IF(LEFT(J112)="-",1,0))</f>
        <v>3</v>
      </c>
      <c r="M112" s="21" t="str">
        <f t="shared" si="4"/>
        <v/>
      </c>
      <c r="N112" s="68">
        <f t="shared" si="4"/>
        <v>1</v>
      </c>
    </row>
    <row r="113" spans="1:14">
      <c r="A113" s="1"/>
      <c r="B113" s="69" t="s">
        <v>21</v>
      </c>
      <c r="C113" s="15" t="str">
        <f>IF(C107&gt;"",C107&amp;" / "&amp;C108,"")</f>
        <v>Ingman, Mats / Jutila, Mikael</v>
      </c>
      <c r="D113" s="15" t="str">
        <f>IF(G107&gt;"",G107&amp;" / "&amp;G108,"")</f>
        <v>Yan, Zhuoping / Cong, Xisheng</v>
      </c>
      <c r="E113" s="43"/>
      <c r="F113" s="46">
        <v>-9</v>
      </c>
      <c r="G113" s="46">
        <v>2</v>
      </c>
      <c r="H113" s="46">
        <v>10</v>
      </c>
      <c r="I113" s="46">
        <v>7</v>
      </c>
      <c r="J113" s="45"/>
      <c r="K113" s="19">
        <f>IF(ISBLANK(F113),"",COUNTIF(F113:J113,"&gt;=0"))</f>
        <v>3</v>
      </c>
      <c r="L113" s="20">
        <f>IF(ISBLANK(F113),"",IF(LEFT(F113)="-",1,0)+IF(LEFT(G113)="-",1,0)+IF(LEFT(H113)="-",1,0)+IF(LEFT(I113)="-",1,0)+IF(LEFT(J113)="-",1,0))</f>
        <v>1</v>
      </c>
      <c r="M113" s="21">
        <f t="shared" si="4"/>
        <v>1</v>
      </c>
      <c r="N113" s="68" t="str">
        <f t="shared" si="4"/>
        <v/>
      </c>
    </row>
    <row r="114" spans="1:14">
      <c r="A114" s="1"/>
      <c r="B114" s="66" t="s">
        <v>22</v>
      </c>
      <c r="C114" s="91" t="str">
        <f>IF(C104&gt;"",C104&amp;" - "&amp;G105,"")</f>
        <v>Ingman, Mats - Cong, Xisheng</v>
      </c>
      <c r="D114" s="91"/>
      <c r="E114" s="42"/>
      <c r="F114" s="46">
        <v>9</v>
      </c>
      <c r="G114" s="46">
        <v>10</v>
      </c>
      <c r="H114" s="46">
        <v>-7</v>
      </c>
      <c r="I114" s="46">
        <v>2</v>
      </c>
      <c r="J114" s="45"/>
      <c r="K114" s="19">
        <f>IF(ISBLANK(F114),"",COUNTIF(F114:J114,"&gt;=0"))</f>
        <v>3</v>
      </c>
      <c r="L114" s="20">
        <f>IF(ISBLANK(F114),"",IF(LEFT(F114)="-",1,0)+IF(LEFT(G114)="-",1,0)+IF(LEFT(H114)="-",1,0)+IF(LEFT(I114)="-",1,0)+IF(LEFT(J114)="-",1,0))</f>
        <v>1</v>
      </c>
      <c r="M114" s="21">
        <f t="shared" si="4"/>
        <v>1</v>
      </c>
      <c r="N114" s="68" t="str">
        <f t="shared" si="4"/>
        <v/>
      </c>
    </row>
    <row r="115" spans="1:14" ht="15.75" thickBot="1">
      <c r="A115" s="1"/>
      <c r="B115" s="66" t="s">
        <v>23</v>
      </c>
      <c r="C115" s="91" t="str">
        <f>IF(C105&gt;"",C105&amp;" - "&amp;G104,"")</f>
        <v>Jutila, Mikael - Yan, Zhuoping</v>
      </c>
      <c r="D115" s="91"/>
      <c r="E115" s="42"/>
      <c r="F115" s="46">
        <v>-4</v>
      </c>
      <c r="G115" s="46">
        <v>6</v>
      </c>
      <c r="H115" s="46">
        <v>-2</v>
      </c>
      <c r="I115" s="46">
        <v>7</v>
      </c>
      <c r="J115" s="45">
        <v>-10</v>
      </c>
      <c r="K115" s="22">
        <f>IF(ISBLANK(F115),"",COUNTIF(F115:J115,"&gt;=0"))</f>
        <v>2</v>
      </c>
      <c r="L115" s="23">
        <f>IF(ISBLANK(F115),"",IF(LEFT(F115)="-",1,0)+IF(LEFT(G115)="-",1,0)+IF(LEFT(H115)="-",1,0)+IF(LEFT(I115)="-",1,0)+IF(LEFT(J115)="-",1,0))</f>
        <v>3</v>
      </c>
      <c r="M115" s="24" t="str">
        <f t="shared" si="4"/>
        <v/>
      </c>
      <c r="N115" s="70">
        <f t="shared" si="4"/>
        <v>1</v>
      </c>
    </row>
    <row r="116" spans="1:14" ht="19.5" thickBot="1">
      <c r="A116" s="1"/>
      <c r="B116" s="71"/>
      <c r="C116" s="25"/>
      <c r="D116" s="25"/>
      <c r="E116" s="25"/>
      <c r="F116" s="26"/>
      <c r="G116" s="26"/>
      <c r="H116" s="27"/>
      <c r="I116" s="92" t="s">
        <v>24</v>
      </c>
      <c r="J116" s="92"/>
      <c r="K116" s="28">
        <f>COUNTIF(K111:K115,"=3")</f>
        <v>2</v>
      </c>
      <c r="L116" s="29">
        <f>COUNTIF(L111:L115,"=3")</f>
        <v>3</v>
      </c>
      <c r="M116" s="40">
        <f>SUM(M111:M115)</f>
        <v>2</v>
      </c>
      <c r="N116" s="72">
        <f>SUM(N111:N115)</f>
        <v>3</v>
      </c>
    </row>
    <row r="117" spans="1:14">
      <c r="A117" s="1"/>
      <c r="B117" s="73" t="s">
        <v>25</v>
      </c>
      <c r="C117" s="25"/>
      <c r="D117" s="25"/>
      <c r="E117" s="25"/>
      <c r="F117" s="25"/>
      <c r="G117" s="25"/>
      <c r="H117" s="25"/>
      <c r="I117" s="25"/>
      <c r="J117" s="25"/>
      <c r="K117" s="1"/>
      <c r="L117" s="1"/>
      <c r="M117" s="1"/>
      <c r="N117" s="54"/>
    </row>
    <row r="118" spans="1:14">
      <c r="A118" s="1"/>
      <c r="B118" s="74" t="s">
        <v>26</v>
      </c>
      <c r="C118" s="32"/>
      <c r="D118" s="31" t="s">
        <v>27</v>
      </c>
      <c r="E118" s="32"/>
      <c r="F118" s="31" t="s">
        <v>28</v>
      </c>
      <c r="G118" s="31"/>
      <c r="H118" s="30"/>
      <c r="I118" s="1"/>
      <c r="J118" s="85" t="s">
        <v>29</v>
      </c>
      <c r="K118" s="85"/>
      <c r="L118" s="85"/>
      <c r="M118" s="85"/>
      <c r="N118" s="86"/>
    </row>
    <row r="119" spans="1:14" ht="21.75" thickBot="1">
      <c r="A119" s="1"/>
      <c r="B119" s="87"/>
      <c r="C119" s="88"/>
      <c r="D119" s="88"/>
      <c r="E119" s="33"/>
      <c r="F119" s="88"/>
      <c r="G119" s="88"/>
      <c r="H119" s="88"/>
      <c r="I119" s="88"/>
      <c r="J119" s="89" t="str">
        <f>IF(M116=3,C103,IF(N116=3,G103,""))</f>
        <v>Pt-Espoo</v>
      </c>
      <c r="K119" s="89"/>
      <c r="L119" s="89"/>
      <c r="M119" s="89"/>
      <c r="N119" s="90"/>
    </row>
    <row r="120" spans="1:14">
      <c r="A120" s="1"/>
      <c r="B120" s="78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80"/>
    </row>
    <row r="122" spans="1:14">
      <c r="A122" s="1"/>
      <c r="B122" s="51"/>
      <c r="C122" s="47"/>
      <c r="D122" s="47"/>
      <c r="E122" s="47"/>
      <c r="F122" s="52"/>
      <c r="G122" s="48" t="s">
        <v>0</v>
      </c>
      <c r="H122" s="49"/>
      <c r="I122" s="101" t="s">
        <v>134</v>
      </c>
      <c r="J122" s="101"/>
      <c r="K122" s="101"/>
      <c r="L122" s="101"/>
      <c r="M122" s="101"/>
      <c r="N122" s="102"/>
    </row>
    <row r="123" spans="1:14">
      <c r="A123" s="1"/>
      <c r="B123" s="53"/>
      <c r="C123" s="2" t="s">
        <v>1</v>
      </c>
      <c r="D123" s="2"/>
      <c r="E123" s="1"/>
      <c r="F123" s="3"/>
      <c r="G123" s="48" t="s">
        <v>2</v>
      </c>
      <c r="H123" s="50"/>
      <c r="I123" s="101" t="s">
        <v>35</v>
      </c>
      <c r="J123" s="101"/>
      <c r="K123" s="101"/>
      <c r="L123" s="101"/>
      <c r="M123" s="101"/>
      <c r="N123" s="102"/>
    </row>
    <row r="124" spans="1:14" ht="15.75">
      <c r="A124" s="1"/>
      <c r="B124" s="53"/>
      <c r="C124" s="5" t="s">
        <v>3</v>
      </c>
      <c r="D124" s="5"/>
      <c r="E124" s="1"/>
      <c r="F124" s="3"/>
      <c r="G124" s="48" t="s">
        <v>4</v>
      </c>
      <c r="H124" s="50"/>
      <c r="I124" s="101" t="s">
        <v>137</v>
      </c>
      <c r="J124" s="101"/>
      <c r="K124" s="101"/>
      <c r="L124" s="101"/>
      <c r="M124" s="101"/>
      <c r="N124" s="102"/>
    </row>
    <row r="125" spans="1:14" ht="15.75">
      <c r="A125" s="1"/>
      <c r="B125" s="53"/>
      <c r="C125" s="1" t="s">
        <v>5</v>
      </c>
      <c r="D125" s="5"/>
      <c r="E125" s="1"/>
      <c r="F125" s="3"/>
      <c r="G125" s="48" t="s">
        <v>6</v>
      </c>
      <c r="H125" s="50"/>
      <c r="I125" s="105">
        <v>44877</v>
      </c>
      <c r="J125" s="105"/>
      <c r="K125" s="105"/>
      <c r="L125" s="105"/>
      <c r="M125" s="105"/>
      <c r="N125" s="106"/>
    </row>
    <row r="126" spans="1:14" ht="15.75" thickBot="1">
      <c r="A126" s="1"/>
      <c r="B126" s="5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54"/>
    </row>
    <row r="127" spans="1:14">
      <c r="A127" s="1"/>
      <c r="B127" s="55" t="s">
        <v>7</v>
      </c>
      <c r="C127" s="103" t="s">
        <v>64</v>
      </c>
      <c r="D127" s="103"/>
      <c r="E127" s="7"/>
      <c r="F127" s="6" t="s">
        <v>8</v>
      </c>
      <c r="G127" s="103" t="s">
        <v>67</v>
      </c>
      <c r="H127" s="103"/>
      <c r="I127" s="103"/>
      <c r="J127" s="103"/>
      <c r="K127" s="103"/>
      <c r="L127" s="103"/>
      <c r="M127" s="103"/>
      <c r="N127" s="104"/>
    </row>
    <row r="128" spans="1:14">
      <c r="A128" s="1"/>
      <c r="B128" s="57" t="s">
        <v>9</v>
      </c>
      <c r="C128" s="93" t="s">
        <v>65</v>
      </c>
      <c r="D128" s="93"/>
      <c r="E128" s="9"/>
      <c r="F128" s="8" t="s">
        <v>10</v>
      </c>
      <c r="G128" s="93" t="s">
        <v>89</v>
      </c>
      <c r="H128" s="93"/>
      <c r="I128" s="93"/>
      <c r="J128" s="93"/>
      <c r="K128" s="93"/>
      <c r="L128" s="93"/>
      <c r="M128" s="93"/>
      <c r="N128" s="94"/>
    </row>
    <row r="129" spans="1:14">
      <c r="A129" s="1"/>
      <c r="B129" s="57" t="s">
        <v>11</v>
      </c>
      <c r="C129" s="93" t="s">
        <v>143</v>
      </c>
      <c r="D129" s="93"/>
      <c r="E129" s="9"/>
      <c r="F129" s="8" t="s">
        <v>12</v>
      </c>
      <c r="G129" s="93" t="s">
        <v>69</v>
      </c>
      <c r="H129" s="93"/>
      <c r="I129" s="93"/>
      <c r="J129" s="93"/>
      <c r="K129" s="93"/>
      <c r="L129" s="93"/>
      <c r="M129" s="93"/>
      <c r="N129" s="94"/>
    </row>
    <row r="130" spans="1:14">
      <c r="A130" s="1"/>
      <c r="B130" s="98" t="s">
        <v>13</v>
      </c>
      <c r="C130" s="99"/>
      <c r="D130" s="99"/>
      <c r="E130" s="10"/>
      <c r="F130" s="99" t="s">
        <v>13</v>
      </c>
      <c r="G130" s="99"/>
      <c r="H130" s="99"/>
      <c r="I130" s="99"/>
      <c r="J130" s="99"/>
      <c r="K130" s="99"/>
      <c r="L130" s="99"/>
      <c r="M130" s="99"/>
      <c r="N130" s="100"/>
    </row>
    <row r="131" spans="1:14">
      <c r="A131" s="1"/>
      <c r="B131" s="61" t="s">
        <v>14</v>
      </c>
      <c r="C131" s="93" t="s">
        <v>65</v>
      </c>
      <c r="D131" s="93"/>
      <c r="E131" s="9"/>
      <c r="F131" s="11" t="s">
        <v>14</v>
      </c>
      <c r="G131" s="93" t="s">
        <v>89</v>
      </c>
      <c r="H131" s="93"/>
      <c r="I131" s="93"/>
      <c r="J131" s="93"/>
      <c r="K131" s="93"/>
      <c r="L131" s="93"/>
      <c r="M131" s="93"/>
      <c r="N131" s="94"/>
    </row>
    <row r="132" spans="1:14" ht="15.75" thickBot="1">
      <c r="A132" s="1"/>
      <c r="B132" s="62" t="s">
        <v>14</v>
      </c>
      <c r="C132" s="95" t="s">
        <v>143</v>
      </c>
      <c r="D132" s="95"/>
      <c r="E132" s="13"/>
      <c r="F132" s="12" t="s">
        <v>14</v>
      </c>
      <c r="G132" s="95" t="s">
        <v>69</v>
      </c>
      <c r="H132" s="95"/>
      <c r="I132" s="95"/>
      <c r="J132" s="95"/>
      <c r="K132" s="95"/>
      <c r="L132" s="95"/>
      <c r="M132" s="95"/>
      <c r="N132" s="96"/>
    </row>
    <row r="133" spans="1:14">
      <c r="A133" s="1"/>
      <c r="B133" s="5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54"/>
    </row>
    <row r="134" spans="1:14" ht="15.75" thickBot="1">
      <c r="A134" s="1"/>
      <c r="B134" s="64" t="s">
        <v>15</v>
      </c>
      <c r="C134" s="1"/>
      <c r="D134" s="1"/>
      <c r="E134" s="1"/>
      <c r="F134" s="14">
        <v>1</v>
      </c>
      <c r="G134" s="14">
        <v>2</v>
      </c>
      <c r="H134" s="14">
        <v>3</v>
      </c>
      <c r="I134" s="14">
        <v>4</v>
      </c>
      <c r="J134" s="14">
        <v>5</v>
      </c>
      <c r="K134" s="97" t="s">
        <v>16</v>
      </c>
      <c r="L134" s="97"/>
      <c r="M134" s="14" t="s">
        <v>17</v>
      </c>
      <c r="N134" s="65" t="s">
        <v>18</v>
      </c>
    </row>
    <row r="135" spans="1:14">
      <c r="A135" s="1"/>
      <c r="B135" s="66" t="s">
        <v>19</v>
      </c>
      <c r="C135" s="91" t="str">
        <f>IF(C128&gt;"",C128&amp;" - "&amp;G128,"")</f>
        <v>Cong, Xisheng - Nyberg, Håkan</v>
      </c>
      <c r="D135" s="91"/>
      <c r="E135" s="42"/>
      <c r="F135" s="46">
        <v>9</v>
      </c>
      <c r="G135" s="46">
        <v>9</v>
      </c>
      <c r="H135" s="46">
        <v>5</v>
      </c>
      <c r="I135" s="46"/>
      <c r="J135" s="44"/>
      <c r="K135" s="16">
        <f>IF(ISBLANK(F135),"",COUNTIF(F135:J135,"&gt;=0"))</f>
        <v>3</v>
      </c>
      <c r="L135" s="17">
        <f>IF(ISBLANK(F135),"",IF(LEFT(F135)="-",1,0)+IF(LEFT(G135)="-",1,0)+IF(LEFT(H135)="-",1,0)+IF(LEFT(I135)="-",1,0)+IF(LEFT(J135)="-",1,0))</f>
        <v>0</v>
      </c>
      <c r="M135" s="18">
        <f t="shared" ref="M135:N139" si="5">IF(K135=3,1,"")</f>
        <v>1</v>
      </c>
      <c r="N135" s="67" t="str">
        <f t="shared" si="5"/>
        <v/>
      </c>
    </row>
    <row r="136" spans="1:14">
      <c r="A136" s="1"/>
      <c r="B136" s="66" t="s">
        <v>20</v>
      </c>
      <c r="C136" s="91" t="str">
        <f>IF(C129&gt;"",C129&amp;" - "&amp;G129,"")</f>
        <v>Yan, Zhuoping - Kurvinen, Matti</v>
      </c>
      <c r="D136" s="91"/>
      <c r="E136" s="42"/>
      <c r="F136" s="46">
        <v>-9</v>
      </c>
      <c r="G136" s="46">
        <v>10</v>
      </c>
      <c r="H136" s="46">
        <v>-6</v>
      </c>
      <c r="I136" s="46">
        <v>7</v>
      </c>
      <c r="J136" s="45">
        <v>7</v>
      </c>
      <c r="K136" s="19">
        <f>IF(ISBLANK(F136),"",COUNTIF(F136:J136,"&gt;=0"))</f>
        <v>3</v>
      </c>
      <c r="L136" s="20">
        <f>IF(ISBLANK(F136),"",IF(LEFT(F136)="-",1,0)+IF(LEFT(G136)="-",1,0)+IF(LEFT(H136)="-",1,0)+IF(LEFT(I136)="-",1,0)+IF(LEFT(J136)="-",1,0))</f>
        <v>2</v>
      </c>
      <c r="M136" s="21">
        <f t="shared" si="5"/>
        <v>1</v>
      </c>
      <c r="N136" s="68" t="str">
        <f t="shared" si="5"/>
        <v/>
      </c>
    </row>
    <row r="137" spans="1:14">
      <c r="A137" s="1"/>
      <c r="B137" s="69" t="s">
        <v>21</v>
      </c>
      <c r="C137" s="15" t="str">
        <f>IF(C131&gt;"",C131&amp;" / "&amp;C132,"")</f>
        <v>Cong, Xisheng / Yan, Zhuoping</v>
      </c>
      <c r="D137" s="15" t="str">
        <f>IF(G131&gt;"",G131&amp;" / "&amp;G132,"")</f>
        <v>Nyberg, Håkan / Kurvinen, Matti</v>
      </c>
      <c r="E137" s="43"/>
      <c r="F137" s="46">
        <v>-6</v>
      </c>
      <c r="G137" s="46">
        <v>-3</v>
      </c>
      <c r="H137" s="46">
        <v>-7</v>
      </c>
      <c r="I137" s="46"/>
      <c r="J137" s="45"/>
      <c r="K137" s="19">
        <f>IF(ISBLANK(F137),"",COUNTIF(F137:J137,"&gt;=0"))</f>
        <v>0</v>
      </c>
      <c r="L137" s="20">
        <f>IF(ISBLANK(F137),"",IF(LEFT(F137)="-",1,0)+IF(LEFT(G137)="-",1,0)+IF(LEFT(H137)="-",1,0)+IF(LEFT(I137)="-",1,0)+IF(LEFT(J137)="-",1,0))</f>
        <v>3</v>
      </c>
      <c r="M137" s="21" t="str">
        <f t="shared" si="5"/>
        <v/>
      </c>
      <c r="N137" s="68">
        <f t="shared" si="5"/>
        <v>1</v>
      </c>
    </row>
    <row r="138" spans="1:14">
      <c r="A138" s="1"/>
      <c r="B138" s="66" t="s">
        <v>22</v>
      </c>
      <c r="C138" s="91" t="str">
        <f>IF(C128&gt;"",C128&amp;" - "&amp;G129,"")</f>
        <v>Cong, Xisheng - Kurvinen, Matti</v>
      </c>
      <c r="D138" s="91"/>
      <c r="E138" s="42"/>
      <c r="F138" s="46">
        <v>9</v>
      </c>
      <c r="G138" s="46">
        <v>-8</v>
      </c>
      <c r="H138" s="46">
        <v>9</v>
      </c>
      <c r="I138" s="46">
        <v>-9</v>
      </c>
      <c r="J138" s="45">
        <v>8</v>
      </c>
      <c r="K138" s="19">
        <f>IF(ISBLANK(F138),"",COUNTIF(F138:J138,"&gt;=0"))</f>
        <v>3</v>
      </c>
      <c r="L138" s="20">
        <f>IF(ISBLANK(F138),"",IF(LEFT(F138)="-",1,0)+IF(LEFT(G138)="-",1,0)+IF(LEFT(H138)="-",1,0)+IF(LEFT(I138)="-",1,0)+IF(LEFT(J138)="-",1,0))</f>
        <v>2</v>
      </c>
      <c r="M138" s="21">
        <f t="shared" si="5"/>
        <v>1</v>
      </c>
      <c r="N138" s="68" t="str">
        <f t="shared" si="5"/>
        <v/>
      </c>
    </row>
    <row r="139" spans="1:14" ht="15.75" thickBot="1">
      <c r="A139" s="1"/>
      <c r="B139" s="66" t="s">
        <v>23</v>
      </c>
      <c r="C139" s="91" t="str">
        <f>IF(C129&gt;"",C129&amp;" - "&amp;G128,"")</f>
        <v>Yan, Zhuoping - Nyberg, Håkan</v>
      </c>
      <c r="D139" s="91"/>
      <c r="E139" s="42"/>
      <c r="F139" s="46"/>
      <c r="G139" s="46"/>
      <c r="H139" s="46"/>
      <c r="I139" s="46"/>
      <c r="J139" s="45"/>
      <c r="K139" s="22" t="str">
        <f>IF(ISBLANK(F139),"",COUNTIF(F139:J139,"&gt;=0"))</f>
        <v/>
      </c>
      <c r="L139" s="23" t="str">
        <f>IF(ISBLANK(F139),"",IF(LEFT(F139)="-",1,0)+IF(LEFT(G139)="-",1,0)+IF(LEFT(H139)="-",1,0)+IF(LEFT(I139)="-",1,0)+IF(LEFT(J139)="-",1,0))</f>
        <v/>
      </c>
      <c r="M139" s="24" t="str">
        <f t="shared" si="5"/>
        <v/>
      </c>
      <c r="N139" s="70" t="str">
        <f t="shared" si="5"/>
        <v/>
      </c>
    </row>
    <row r="140" spans="1:14" ht="19.5" thickBot="1">
      <c r="A140" s="1"/>
      <c r="B140" s="71"/>
      <c r="C140" s="25"/>
      <c r="D140" s="25"/>
      <c r="E140" s="25"/>
      <c r="F140" s="26"/>
      <c r="G140" s="26"/>
      <c r="H140" s="27"/>
      <c r="I140" s="92" t="s">
        <v>24</v>
      </c>
      <c r="J140" s="92"/>
      <c r="K140" s="28">
        <f>COUNTIF(K135:K139,"=3")</f>
        <v>3</v>
      </c>
      <c r="L140" s="29">
        <f>COUNTIF(L135:L139,"=3")</f>
        <v>1</v>
      </c>
      <c r="M140" s="40">
        <f>SUM(M135:M139)</f>
        <v>3</v>
      </c>
      <c r="N140" s="72">
        <f>SUM(N135:N139)</f>
        <v>1</v>
      </c>
    </row>
    <row r="141" spans="1:14">
      <c r="A141" s="1"/>
      <c r="B141" s="73" t="s">
        <v>25</v>
      </c>
      <c r="C141" s="25"/>
      <c r="D141" s="25"/>
      <c r="E141" s="25"/>
      <c r="F141" s="25"/>
      <c r="G141" s="25"/>
      <c r="H141" s="25"/>
      <c r="I141" s="25"/>
      <c r="J141" s="25"/>
      <c r="K141" s="1"/>
      <c r="L141" s="1"/>
      <c r="M141" s="1"/>
      <c r="N141" s="54"/>
    </row>
    <row r="142" spans="1:14">
      <c r="A142" s="1"/>
      <c r="B142" s="74" t="s">
        <v>26</v>
      </c>
      <c r="C142" s="32"/>
      <c r="D142" s="31" t="s">
        <v>27</v>
      </c>
      <c r="E142" s="32"/>
      <c r="F142" s="31" t="s">
        <v>28</v>
      </c>
      <c r="G142" s="31"/>
      <c r="H142" s="30"/>
      <c r="I142" s="1"/>
      <c r="J142" s="85" t="s">
        <v>29</v>
      </c>
      <c r="K142" s="85"/>
      <c r="L142" s="85"/>
      <c r="M142" s="85"/>
      <c r="N142" s="86"/>
    </row>
    <row r="143" spans="1:14" ht="21.75" thickBot="1">
      <c r="A143" s="1"/>
      <c r="B143" s="87"/>
      <c r="C143" s="88"/>
      <c r="D143" s="88"/>
      <c r="E143" s="33"/>
      <c r="F143" s="88"/>
      <c r="G143" s="88"/>
      <c r="H143" s="88"/>
      <c r="I143" s="88"/>
      <c r="J143" s="89" t="str">
        <f>IF(M140=3,C127,IF(N140=3,G127,""))</f>
        <v>Pt-Espoo</v>
      </c>
      <c r="K143" s="89"/>
      <c r="L143" s="89"/>
      <c r="M143" s="89"/>
      <c r="N143" s="90"/>
    </row>
    <row r="144" spans="1:14">
      <c r="A144" s="1"/>
      <c r="B144" s="78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80"/>
    </row>
  </sheetData>
  <mergeCells count="156">
    <mergeCell ref="C136:D136"/>
    <mergeCell ref="C138:D138"/>
    <mergeCell ref="C139:D139"/>
    <mergeCell ref="I140:J140"/>
    <mergeCell ref="J142:N142"/>
    <mergeCell ref="B143:D143"/>
    <mergeCell ref="F143:I143"/>
    <mergeCell ref="J143:N143"/>
    <mergeCell ref="C131:D131"/>
    <mergeCell ref="G131:N131"/>
    <mergeCell ref="C132:D132"/>
    <mergeCell ref="G132:N132"/>
    <mergeCell ref="K134:L134"/>
    <mergeCell ref="C135:D135"/>
    <mergeCell ref="C128:D128"/>
    <mergeCell ref="G128:N128"/>
    <mergeCell ref="C129:D129"/>
    <mergeCell ref="G129:N129"/>
    <mergeCell ref="B130:D130"/>
    <mergeCell ref="F130:N130"/>
    <mergeCell ref="I122:N122"/>
    <mergeCell ref="I123:N123"/>
    <mergeCell ref="I124:N124"/>
    <mergeCell ref="I125:N125"/>
    <mergeCell ref="C127:D127"/>
    <mergeCell ref="G127:N127"/>
    <mergeCell ref="C112:D112"/>
    <mergeCell ref="C114:D114"/>
    <mergeCell ref="C115:D115"/>
    <mergeCell ref="I116:J116"/>
    <mergeCell ref="J118:N118"/>
    <mergeCell ref="B119:D119"/>
    <mergeCell ref="F119:I119"/>
    <mergeCell ref="J119:N119"/>
    <mergeCell ref="C107:D107"/>
    <mergeCell ref="G107:N107"/>
    <mergeCell ref="C108:D108"/>
    <mergeCell ref="G108:N108"/>
    <mergeCell ref="K110:L110"/>
    <mergeCell ref="C111:D111"/>
    <mergeCell ref="C104:D104"/>
    <mergeCell ref="G104:N104"/>
    <mergeCell ref="C105:D105"/>
    <mergeCell ref="G105:N105"/>
    <mergeCell ref="B106:D106"/>
    <mergeCell ref="F106:N106"/>
    <mergeCell ref="I98:N98"/>
    <mergeCell ref="I99:N99"/>
    <mergeCell ref="I100:N100"/>
    <mergeCell ref="I101:N101"/>
    <mergeCell ref="C103:D103"/>
    <mergeCell ref="G103:N103"/>
    <mergeCell ref="C88:D88"/>
    <mergeCell ref="C90:D90"/>
    <mergeCell ref="C91:D91"/>
    <mergeCell ref="I92:J92"/>
    <mergeCell ref="J94:N94"/>
    <mergeCell ref="B95:D95"/>
    <mergeCell ref="F95:I95"/>
    <mergeCell ref="J95:N95"/>
    <mergeCell ref="C83:D83"/>
    <mergeCell ref="G83:N83"/>
    <mergeCell ref="C84:D84"/>
    <mergeCell ref="G84:N84"/>
    <mergeCell ref="K86:L86"/>
    <mergeCell ref="C87:D87"/>
    <mergeCell ref="C80:D80"/>
    <mergeCell ref="G80:N80"/>
    <mergeCell ref="C81:D81"/>
    <mergeCell ref="G81:N81"/>
    <mergeCell ref="B82:D82"/>
    <mergeCell ref="F82:N82"/>
    <mergeCell ref="I74:N74"/>
    <mergeCell ref="I75:N75"/>
    <mergeCell ref="I76:N76"/>
    <mergeCell ref="I77:N77"/>
    <mergeCell ref="C79:D79"/>
    <mergeCell ref="G79:N79"/>
    <mergeCell ref="C64:D64"/>
    <mergeCell ref="C66:D66"/>
    <mergeCell ref="C67:D67"/>
    <mergeCell ref="I68:J68"/>
    <mergeCell ref="J70:N70"/>
    <mergeCell ref="B71:D71"/>
    <mergeCell ref="F71:I71"/>
    <mergeCell ref="J71:N71"/>
    <mergeCell ref="C59:D59"/>
    <mergeCell ref="G59:N59"/>
    <mergeCell ref="C60:D60"/>
    <mergeCell ref="G60:N60"/>
    <mergeCell ref="K62:L62"/>
    <mergeCell ref="C63:D63"/>
    <mergeCell ref="C56:D56"/>
    <mergeCell ref="G56:N56"/>
    <mergeCell ref="C57:D57"/>
    <mergeCell ref="G57:N57"/>
    <mergeCell ref="B58:D58"/>
    <mergeCell ref="F58:N58"/>
    <mergeCell ref="I50:N50"/>
    <mergeCell ref="I51:N51"/>
    <mergeCell ref="I52:N52"/>
    <mergeCell ref="I53:N53"/>
    <mergeCell ref="C55:D55"/>
    <mergeCell ref="G55:N55"/>
    <mergeCell ref="C40:D40"/>
    <mergeCell ref="C42:D42"/>
    <mergeCell ref="C43:D43"/>
    <mergeCell ref="I44:J44"/>
    <mergeCell ref="J46:N46"/>
    <mergeCell ref="B47:D47"/>
    <mergeCell ref="F47:I47"/>
    <mergeCell ref="J47:N47"/>
    <mergeCell ref="C35:D35"/>
    <mergeCell ref="G35:N35"/>
    <mergeCell ref="C36:D36"/>
    <mergeCell ref="G36:N36"/>
    <mergeCell ref="K38:L38"/>
    <mergeCell ref="C39:D39"/>
    <mergeCell ref="C32:D32"/>
    <mergeCell ref="G32:N32"/>
    <mergeCell ref="C33:D33"/>
    <mergeCell ref="G33:N33"/>
    <mergeCell ref="B34:D34"/>
    <mergeCell ref="F34:N34"/>
    <mergeCell ref="I26:N26"/>
    <mergeCell ref="I27:N27"/>
    <mergeCell ref="I28:N28"/>
    <mergeCell ref="I29:N29"/>
    <mergeCell ref="C31:D31"/>
    <mergeCell ref="G31:N31"/>
    <mergeCell ref="C16:D16"/>
    <mergeCell ref="C18:D18"/>
    <mergeCell ref="C19:D19"/>
    <mergeCell ref="I20:J20"/>
    <mergeCell ref="J22:N22"/>
    <mergeCell ref="B23:D23"/>
    <mergeCell ref="F23:I23"/>
    <mergeCell ref="J23:N23"/>
    <mergeCell ref="C11:D11"/>
    <mergeCell ref="G11:N11"/>
    <mergeCell ref="C12:D12"/>
    <mergeCell ref="G12:N12"/>
    <mergeCell ref="K14:L14"/>
    <mergeCell ref="C15:D15"/>
    <mergeCell ref="C8:D8"/>
    <mergeCell ref="G8:N8"/>
    <mergeCell ref="C9:D9"/>
    <mergeCell ref="G9:N9"/>
    <mergeCell ref="B10:D10"/>
    <mergeCell ref="F10:N10"/>
    <mergeCell ref="I2:N2"/>
    <mergeCell ref="I3:N3"/>
    <mergeCell ref="I4:N4"/>
    <mergeCell ref="I5:N5"/>
    <mergeCell ref="C7:D7"/>
    <mergeCell ref="G7:N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4"/>
  <sheetViews>
    <sheetView topLeftCell="A156" workbookViewId="0">
      <selection activeCell="J89" sqref="J89"/>
    </sheetView>
  </sheetViews>
  <sheetFormatPr defaultRowHeight="15"/>
  <sheetData>
    <row r="2" spans="1:14">
      <c r="A2" s="1"/>
      <c r="B2" s="51"/>
      <c r="C2" s="47"/>
      <c r="D2" s="47"/>
      <c r="E2" s="47"/>
      <c r="F2" s="52"/>
      <c r="G2" s="48" t="s">
        <v>0</v>
      </c>
      <c r="H2" s="49"/>
      <c r="I2" s="101" t="s">
        <v>134</v>
      </c>
      <c r="J2" s="101"/>
      <c r="K2" s="101"/>
      <c r="L2" s="101"/>
      <c r="M2" s="101"/>
      <c r="N2" s="102"/>
    </row>
    <row r="3" spans="1:14">
      <c r="A3" s="1"/>
      <c r="B3" s="53"/>
      <c r="C3" s="2" t="s">
        <v>1</v>
      </c>
      <c r="D3" s="2"/>
      <c r="E3" s="1"/>
      <c r="F3" s="3"/>
      <c r="G3" s="48" t="s">
        <v>2</v>
      </c>
      <c r="H3" s="50"/>
      <c r="I3" s="101" t="s">
        <v>35</v>
      </c>
      <c r="J3" s="101"/>
      <c r="K3" s="101"/>
      <c r="L3" s="101"/>
      <c r="M3" s="101"/>
      <c r="N3" s="102"/>
    </row>
    <row r="4" spans="1:14" ht="15.75">
      <c r="A4" s="1"/>
      <c r="B4" s="53"/>
      <c r="C4" s="5" t="s">
        <v>3</v>
      </c>
      <c r="D4" s="5"/>
      <c r="E4" s="1"/>
      <c r="F4" s="3"/>
      <c r="G4" s="48" t="s">
        <v>4</v>
      </c>
      <c r="H4" s="50"/>
      <c r="I4" s="101" t="s">
        <v>138</v>
      </c>
      <c r="J4" s="101"/>
      <c r="K4" s="101"/>
      <c r="L4" s="101"/>
      <c r="M4" s="101"/>
      <c r="N4" s="102"/>
    </row>
    <row r="5" spans="1:14" ht="15.75">
      <c r="A5" s="1"/>
      <c r="B5" s="53"/>
      <c r="C5" s="1" t="s">
        <v>5</v>
      </c>
      <c r="D5" s="5"/>
      <c r="E5" s="1"/>
      <c r="F5" s="3"/>
      <c r="G5" s="48" t="s">
        <v>6</v>
      </c>
      <c r="H5" s="50"/>
      <c r="I5" s="105">
        <v>44877</v>
      </c>
      <c r="J5" s="105"/>
      <c r="K5" s="105"/>
      <c r="L5" s="105"/>
      <c r="M5" s="105"/>
      <c r="N5" s="106"/>
    </row>
    <row r="6" spans="1:14" ht="15.75" thickBot="1">
      <c r="A6" s="1"/>
      <c r="B6" s="5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4"/>
    </row>
    <row r="7" spans="1:14">
      <c r="A7" s="1"/>
      <c r="B7" s="55" t="s">
        <v>7</v>
      </c>
      <c r="C7" s="103" t="s">
        <v>90</v>
      </c>
      <c r="D7" s="103"/>
      <c r="E7" s="7"/>
      <c r="F7" s="6" t="s">
        <v>8</v>
      </c>
      <c r="G7" s="103" t="s">
        <v>93</v>
      </c>
      <c r="H7" s="103"/>
      <c r="I7" s="103"/>
      <c r="J7" s="103"/>
      <c r="K7" s="103"/>
      <c r="L7" s="103"/>
      <c r="M7" s="103"/>
      <c r="N7" s="104"/>
    </row>
    <row r="8" spans="1:14">
      <c r="A8" s="1"/>
      <c r="B8" s="57" t="s">
        <v>9</v>
      </c>
      <c r="C8" s="93" t="s">
        <v>91</v>
      </c>
      <c r="D8" s="93"/>
      <c r="E8" s="9"/>
      <c r="F8" s="8" t="s">
        <v>10</v>
      </c>
      <c r="G8" s="93" t="s">
        <v>94</v>
      </c>
      <c r="H8" s="93"/>
      <c r="I8" s="93"/>
      <c r="J8" s="93"/>
      <c r="K8" s="93"/>
      <c r="L8" s="93"/>
      <c r="M8" s="93"/>
      <c r="N8" s="94"/>
    </row>
    <row r="9" spans="1:14">
      <c r="A9" s="1"/>
      <c r="B9" s="57" t="s">
        <v>11</v>
      </c>
      <c r="C9" s="93" t="s">
        <v>92</v>
      </c>
      <c r="D9" s="93"/>
      <c r="E9" s="9"/>
      <c r="F9" s="8" t="s">
        <v>12</v>
      </c>
      <c r="G9" s="93" t="s">
        <v>95</v>
      </c>
      <c r="H9" s="93"/>
      <c r="I9" s="93"/>
      <c r="J9" s="93"/>
      <c r="K9" s="93"/>
      <c r="L9" s="93"/>
      <c r="M9" s="93"/>
      <c r="N9" s="94"/>
    </row>
    <row r="10" spans="1:14">
      <c r="A10" s="1"/>
      <c r="B10" s="98" t="s">
        <v>13</v>
      </c>
      <c r="C10" s="99"/>
      <c r="D10" s="99"/>
      <c r="E10" s="10"/>
      <c r="F10" s="99" t="s">
        <v>13</v>
      </c>
      <c r="G10" s="99"/>
      <c r="H10" s="99"/>
      <c r="I10" s="99"/>
      <c r="J10" s="99"/>
      <c r="K10" s="99"/>
      <c r="L10" s="99"/>
      <c r="M10" s="99"/>
      <c r="N10" s="100"/>
    </row>
    <row r="11" spans="1:14">
      <c r="A11" s="1"/>
      <c r="B11" s="61" t="s">
        <v>14</v>
      </c>
      <c r="C11" s="93" t="s">
        <v>91</v>
      </c>
      <c r="D11" s="93"/>
      <c r="E11" s="9"/>
      <c r="F11" s="11" t="s">
        <v>14</v>
      </c>
      <c r="G11" s="93" t="s">
        <v>94</v>
      </c>
      <c r="H11" s="93"/>
      <c r="I11" s="93"/>
      <c r="J11" s="93"/>
      <c r="K11" s="93"/>
      <c r="L11" s="93"/>
      <c r="M11" s="93"/>
      <c r="N11" s="94"/>
    </row>
    <row r="12" spans="1:14" ht="15.75" thickBot="1">
      <c r="A12" s="1"/>
      <c r="B12" s="62" t="s">
        <v>14</v>
      </c>
      <c r="C12" s="95" t="s">
        <v>92</v>
      </c>
      <c r="D12" s="95"/>
      <c r="E12" s="13"/>
      <c r="F12" s="12" t="s">
        <v>14</v>
      </c>
      <c r="G12" s="95" t="s">
        <v>95</v>
      </c>
      <c r="H12" s="95"/>
      <c r="I12" s="95"/>
      <c r="J12" s="95"/>
      <c r="K12" s="95"/>
      <c r="L12" s="95"/>
      <c r="M12" s="95"/>
      <c r="N12" s="96"/>
    </row>
    <row r="13" spans="1:14">
      <c r="A13" s="1"/>
      <c r="B13" s="5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54"/>
    </row>
    <row r="14" spans="1:14" ht="15.75" thickBot="1">
      <c r="A14" s="1"/>
      <c r="B14" s="64" t="s">
        <v>15</v>
      </c>
      <c r="C14" s="1"/>
      <c r="D14" s="1"/>
      <c r="E14" s="1"/>
      <c r="F14" s="14">
        <v>1</v>
      </c>
      <c r="G14" s="14">
        <v>2</v>
      </c>
      <c r="H14" s="14">
        <v>3</v>
      </c>
      <c r="I14" s="14">
        <v>4</v>
      </c>
      <c r="J14" s="14">
        <v>5</v>
      </c>
      <c r="K14" s="97" t="s">
        <v>16</v>
      </c>
      <c r="L14" s="97"/>
      <c r="M14" s="14" t="s">
        <v>17</v>
      </c>
      <c r="N14" s="65" t="s">
        <v>18</v>
      </c>
    </row>
    <row r="15" spans="1:14">
      <c r="A15" s="1"/>
      <c r="B15" s="66" t="s">
        <v>19</v>
      </c>
      <c r="C15" s="91" t="str">
        <f>IF(C8&gt;"",C8&amp;" - "&amp;G8,"")</f>
        <v>Kuljunlahti, Jorma - Varpula, Risto</v>
      </c>
      <c r="D15" s="91"/>
      <c r="E15" s="42"/>
      <c r="F15" s="46">
        <v>5</v>
      </c>
      <c r="G15" s="46">
        <v>8</v>
      </c>
      <c r="H15" s="46">
        <v>10</v>
      </c>
      <c r="I15" s="46"/>
      <c r="J15" s="44"/>
      <c r="K15" s="16">
        <f>IF(ISBLANK(F15),"",COUNTIF(F15:J15,"&gt;=0"))</f>
        <v>3</v>
      </c>
      <c r="L15" s="17">
        <f>IF(ISBLANK(F15),"",IF(LEFT(F15)="-",1,0)+IF(LEFT(G15)="-",1,0)+IF(LEFT(H15)="-",1,0)+IF(LEFT(I15)="-",1,0)+IF(LEFT(J15)="-",1,0))</f>
        <v>0</v>
      </c>
      <c r="M15" s="18">
        <f t="shared" ref="M15:N19" si="0">IF(K15=3,1,"")</f>
        <v>1</v>
      </c>
      <c r="N15" s="67" t="str">
        <f t="shared" si="0"/>
        <v/>
      </c>
    </row>
    <row r="16" spans="1:14">
      <c r="A16" s="1"/>
      <c r="B16" s="66" t="s">
        <v>20</v>
      </c>
      <c r="C16" s="91" t="str">
        <f>IF(C9&gt;"",C9&amp;" - "&amp;G9,"")</f>
        <v>Häiväläinen, Pekka - Mäkinen, Pertti</v>
      </c>
      <c r="D16" s="91"/>
      <c r="E16" s="42"/>
      <c r="F16" s="46">
        <v>7</v>
      </c>
      <c r="G16" s="46">
        <v>6</v>
      </c>
      <c r="H16" s="46">
        <v>3</v>
      </c>
      <c r="I16" s="46"/>
      <c r="J16" s="45"/>
      <c r="K16" s="19">
        <f>IF(ISBLANK(F16),"",COUNTIF(F16:J16,"&gt;=0"))</f>
        <v>3</v>
      </c>
      <c r="L16" s="20">
        <f>IF(ISBLANK(F16),"",IF(LEFT(F16)="-",1,0)+IF(LEFT(G16)="-",1,0)+IF(LEFT(H16)="-",1,0)+IF(LEFT(I16)="-",1,0)+IF(LEFT(J16)="-",1,0))</f>
        <v>0</v>
      </c>
      <c r="M16" s="21">
        <f t="shared" si="0"/>
        <v>1</v>
      </c>
      <c r="N16" s="68" t="str">
        <f t="shared" si="0"/>
        <v/>
      </c>
    </row>
    <row r="17" spans="1:14">
      <c r="A17" s="1"/>
      <c r="B17" s="69" t="s">
        <v>21</v>
      </c>
      <c r="C17" s="15" t="str">
        <f>IF(C11&gt;"",C11&amp;" / "&amp;C12,"")</f>
        <v>Kuljunlahti, Jorma / Häiväläinen, Pekka</v>
      </c>
      <c r="D17" s="15" t="str">
        <f>IF(G11&gt;"",G11&amp;" / "&amp;G12,"")</f>
        <v>Varpula, Risto / Mäkinen, Pertti</v>
      </c>
      <c r="E17" s="43"/>
      <c r="F17" s="46">
        <v>2</v>
      </c>
      <c r="G17" s="46">
        <v>6</v>
      </c>
      <c r="H17" s="46">
        <v>3</v>
      </c>
      <c r="I17" s="46"/>
      <c r="J17" s="45"/>
      <c r="K17" s="19">
        <f>IF(ISBLANK(F17),"",COUNTIF(F17:J17,"&gt;=0"))</f>
        <v>3</v>
      </c>
      <c r="L17" s="20">
        <f>IF(ISBLANK(F17),"",IF(LEFT(F17)="-",1,0)+IF(LEFT(G17)="-",1,0)+IF(LEFT(H17)="-",1,0)+IF(LEFT(I17)="-",1,0)+IF(LEFT(J17)="-",1,0))</f>
        <v>0</v>
      </c>
      <c r="M17" s="21">
        <f t="shared" si="0"/>
        <v>1</v>
      </c>
      <c r="N17" s="68" t="str">
        <f t="shared" si="0"/>
        <v/>
      </c>
    </row>
    <row r="18" spans="1:14">
      <c r="A18" s="1"/>
      <c r="B18" s="66" t="s">
        <v>22</v>
      </c>
      <c r="C18" s="91" t="str">
        <f>IF(C8&gt;"",C8&amp;" - "&amp;G9,"")</f>
        <v>Kuljunlahti, Jorma - Mäkinen, Pertti</v>
      </c>
      <c r="D18" s="91"/>
      <c r="E18" s="42"/>
      <c r="F18" s="46"/>
      <c r="G18" s="46"/>
      <c r="H18" s="46"/>
      <c r="I18" s="46"/>
      <c r="J18" s="45"/>
      <c r="K18" s="19" t="str">
        <f>IF(ISBLANK(F18),"",COUNTIF(F18:J18,"&gt;=0"))</f>
        <v/>
      </c>
      <c r="L18" s="20" t="str">
        <f>IF(ISBLANK(F18),"",IF(LEFT(F18)="-",1,0)+IF(LEFT(G18)="-",1,0)+IF(LEFT(H18)="-",1,0)+IF(LEFT(I18)="-",1,0)+IF(LEFT(J18)="-",1,0))</f>
        <v/>
      </c>
      <c r="M18" s="21" t="str">
        <f t="shared" si="0"/>
        <v/>
      </c>
      <c r="N18" s="68" t="str">
        <f t="shared" si="0"/>
        <v/>
      </c>
    </row>
    <row r="19" spans="1:14" ht="15.75" thickBot="1">
      <c r="A19" s="1"/>
      <c r="B19" s="66" t="s">
        <v>23</v>
      </c>
      <c r="C19" s="91" t="str">
        <f>IF(C9&gt;"",C9&amp;" - "&amp;G8,"")</f>
        <v>Häiväläinen, Pekka - Varpula, Risto</v>
      </c>
      <c r="D19" s="91"/>
      <c r="E19" s="42"/>
      <c r="F19" s="46"/>
      <c r="G19" s="46"/>
      <c r="H19" s="46"/>
      <c r="I19" s="46"/>
      <c r="J19" s="45"/>
      <c r="K19" s="22" t="str">
        <f>IF(ISBLANK(F19),"",COUNTIF(F19:J19,"&gt;=0"))</f>
        <v/>
      </c>
      <c r="L19" s="23" t="str">
        <f>IF(ISBLANK(F19),"",IF(LEFT(F19)="-",1,0)+IF(LEFT(G19)="-",1,0)+IF(LEFT(H19)="-",1,0)+IF(LEFT(I19)="-",1,0)+IF(LEFT(J19)="-",1,0))</f>
        <v/>
      </c>
      <c r="M19" s="24" t="str">
        <f t="shared" si="0"/>
        <v/>
      </c>
      <c r="N19" s="70" t="str">
        <f t="shared" si="0"/>
        <v/>
      </c>
    </row>
    <row r="20" spans="1:14" ht="19.5" thickBot="1">
      <c r="A20" s="1"/>
      <c r="B20" s="71"/>
      <c r="C20" s="25"/>
      <c r="D20" s="25"/>
      <c r="E20" s="25"/>
      <c r="F20" s="26"/>
      <c r="G20" s="26"/>
      <c r="H20" s="27"/>
      <c r="I20" s="92" t="s">
        <v>24</v>
      </c>
      <c r="J20" s="92"/>
      <c r="K20" s="28">
        <f>COUNTIF(K15:K19,"=3")</f>
        <v>3</v>
      </c>
      <c r="L20" s="29">
        <f>COUNTIF(L15:L19,"=3")</f>
        <v>0</v>
      </c>
      <c r="M20" s="40">
        <f>SUM(M15:M19)</f>
        <v>3</v>
      </c>
      <c r="N20" s="72">
        <f>SUM(N15:N19)</f>
        <v>0</v>
      </c>
    </row>
    <row r="21" spans="1:14">
      <c r="A21" s="1"/>
      <c r="B21" s="73" t="s">
        <v>25</v>
      </c>
      <c r="C21" s="25"/>
      <c r="D21" s="25"/>
      <c r="E21" s="25"/>
      <c r="F21" s="25"/>
      <c r="G21" s="25"/>
      <c r="H21" s="25"/>
      <c r="I21" s="25"/>
      <c r="J21" s="25"/>
      <c r="K21" s="1"/>
      <c r="L21" s="1"/>
      <c r="M21" s="1"/>
      <c r="N21" s="54"/>
    </row>
    <row r="22" spans="1:14">
      <c r="A22" s="1"/>
      <c r="B22" s="74" t="s">
        <v>26</v>
      </c>
      <c r="C22" s="32"/>
      <c r="D22" s="31" t="s">
        <v>27</v>
      </c>
      <c r="E22" s="32"/>
      <c r="F22" s="31" t="s">
        <v>28</v>
      </c>
      <c r="G22" s="31"/>
      <c r="H22" s="30"/>
      <c r="I22" s="1"/>
      <c r="J22" s="85" t="s">
        <v>29</v>
      </c>
      <c r="K22" s="85"/>
      <c r="L22" s="85"/>
      <c r="M22" s="85"/>
      <c r="N22" s="86"/>
    </row>
    <row r="23" spans="1:14" ht="21.75" thickBot="1">
      <c r="A23" s="1"/>
      <c r="B23" s="87"/>
      <c r="C23" s="88"/>
      <c r="D23" s="88"/>
      <c r="E23" s="33"/>
      <c r="F23" s="88"/>
      <c r="G23" s="88"/>
      <c r="H23" s="88"/>
      <c r="I23" s="88"/>
      <c r="J23" s="89" t="str">
        <f>IF(M20=3,C7,IF(N20=3,G7,""))</f>
        <v>Atlas</v>
      </c>
      <c r="K23" s="89"/>
      <c r="L23" s="89"/>
      <c r="M23" s="89"/>
      <c r="N23" s="90"/>
    </row>
    <row r="24" spans="1:14">
      <c r="A24" s="1"/>
      <c r="B24" s="78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80"/>
    </row>
    <row r="26" spans="1:14">
      <c r="A26" s="1"/>
      <c r="B26" s="51"/>
      <c r="C26" s="47"/>
      <c r="D26" s="47"/>
      <c r="E26" s="47"/>
      <c r="F26" s="52"/>
      <c r="G26" s="48" t="s">
        <v>0</v>
      </c>
      <c r="H26" s="49"/>
      <c r="I26" s="101" t="s">
        <v>134</v>
      </c>
      <c r="J26" s="101"/>
      <c r="K26" s="101"/>
      <c r="L26" s="101"/>
      <c r="M26" s="101"/>
      <c r="N26" s="102"/>
    </row>
    <row r="27" spans="1:14">
      <c r="A27" s="1"/>
      <c r="B27" s="53"/>
      <c r="C27" s="2" t="s">
        <v>1</v>
      </c>
      <c r="D27" s="2"/>
      <c r="E27" s="1"/>
      <c r="F27" s="3"/>
      <c r="G27" s="48" t="s">
        <v>2</v>
      </c>
      <c r="H27" s="50"/>
      <c r="I27" s="101" t="s">
        <v>35</v>
      </c>
      <c r="J27" s="101"/>
      <c r="K27" s="101"/>
      <c r="L27" s="101"/>
      <c r="M27" s="101"/>
      <c r="N27" s="102"/>
    </row>
    <row r="28" spans="1:14" ht="15.75">
      <c r="A28" s="1"/>
      <c r="B28" s="53"/>
      <c r="C28" s="5" t="s">
        <v>3</v>
      </c>
      <c r="D28" s="5"/>
      <c r="E28" s="1"/>
      <c r="F28" s="3"/>
      <c r="G28" s="48" t="s">
        <v>4</v>
      </c>
      <c r="H28" s="50"/>
      <c r="I28" s="101" t="s">
        <v>138</v>
      </c>
      <c r="J28" s="101"/>
      <c r="K28" s="101"/>
      <c r="L28" s="101"/>
      <c r="M28" s="101"/>
      <c r="N28" s="102"/>
    </row>
    <row r="29" spans="1:14" ht="15.75">
      <c r="A29" s="1"/>
      <c r="B29" s="53"/>
      <c r="C29" s="1" t="s">
        <v>5</v>
      </c>
      <c r="D29" s="5"/>
      <c r="E29" s="1"/>
      <c r="F29" s="3"/>
      <c r="G29" s="48" t="s">
        <v>6</v>
      </c>
      <c r="H29" s="50"/>
      <c r="I29" s="105">
        <v>44877</v>
      </c>
      <c r="J29" s="105"/>
      <c r="K29" s="105"/>
      <c r="L29" s="105"/>
      <c r="M29" s="105"/>
      <c r="N29" s="106"/>
    </row>
    <row r="30" spans="1:14" ht="15.75" thickBot="1">
      <c r="A30" s="1"/>
      <c r="B30" s="5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54"/>
    </row>
    <row r="31" spans="1:14">
      <c r="A31" s="1"/>
      <c r="B31" s="55" t="s">
        <v>7</v>
      </c>
      <c r="C31" s="103" t="s">
        <v>96</v>
      </c>
      <c r="D31" s="103"/>
      <c r="E31" s="7"/>
      <c r="F31" s="6" t="s">
        <v>8</v>
      </c>
      <c r="G31" s="103" t="s">
        <v>99</v>
      </c>
      <c r="H31" s="103"/>
      <c r="I31" s="103"/>
      <c r="J31" s="103"/>
      <c r="K31" s="103"/>
      <c r="L31" s="103"/>
      <c r="M31" s="103"/>
      <c r="N31" s="104"/>
    </row>
    <row r="32" spans="1:14">
      <c r="A32" s="1"/>
      <c r="B32" s="57" t="s">
        <v>9</v>
      </c>
      <c r="C32" s="93" t="s">
        <v>97</v>
      </c>
      <c r="D32" s="93"/>
      <c r="E32" s="9"/>
      <c r="F32" s="8" t="s">
        <v>10</v>
      </c>
      <c r="G32" s="93" t="s">
        <v>100</v>
      </c>
      <c r="H32" s="93"/>
      <c r="I32" s="93"/>
      <c r="J32" s="93"/>
      <c r="K32" s="93"/>
      <c r="L32" s="93"/>
      <c r="M32" s="93"/>
      <c r="N32" s="94"/>
    </row>
    <row r="33" spans="1:14">
      <c r="A33" s="1"/>
      <c r="B33" s="57" t="s">
        <v>11</v>
      </c>
      <c r="C33" s="93" t="s">
        <v>98</v>
      </c>
      <c r="D33" s="93"/>
      <c r="E33" s="9"/>
      <c r="F33" s="8" t="s">
        <v>12</v>
      </c>
      <c r="G33" s="93" t="s">
        <v>101</v>
      </c>
      <c r="H33" s="93"/>
      <c r="I33" s="93"/>
      <c r="J33" s="93"/>
      <c r="K33" s="93"/>
      <c r="L33" s="93"/>
      <c r="M33" s="93"/>
      <c r="N33" s="94"/>
    </row>
    <row r="34" spans="1:14">
      <c r="A34" s="1"/>
      <c r="B34" s="98" t="s">
        <v>13</v>
      </c>
      <c r="C34" s="99"/>
      <c r="D34" s="99"/>
      <c r="E34" s="10"/>
      <c r="F34" s="99" t="s">
        <v>13</v>
      </c>
      <c r="G34" s="99"/>
      <c r="H34" s="99"/>
      <c r="I34" s="99"/>
      <c r="J34" s="99"/>
      <c r="K34" s="99"/>
      <c r="L34" s="99"/>
      <c r="M34" s="99"/>
      <c r="N34" s="100"/>
    </row>
    <row r="35" spans="1:14">
      <c r="A35" s="1"/>
      <c r="B35" s="61" t="s">
        <v>14</v>
      </c>
      <c r="C35" s="93" t="s">
        <v>97</v>
      </c>
      <c r="D35" s="93"/>
      <c r="E35" s="9"/>
      <c r="F35" s="11" t="s">
        <v>14</v>
      </c>
      <c r="G35" s="93" t="s">
        <v>100</v>
      </c>
      <c r="H35" s="93"/>
      <c r="I35" s="93"/>
      <c r="J35" s="93"/>
      <c r="K35" s="93"/>
      <c r="L35" s="93"/>
      <c r="M35" s="93"/>
      <c r="N35" s="94"/>
    </row>
    <row r="36" spans="1:14" ht="15.75" thickBot="1">
      <c r="A36" s="1"/>
      <c r="B36" s="62" t="s">
        <v>14</v>
      </c>
      <c r="C36" s="95" t="s">
        <v>98</v>
      </c>
      <c r="D36" s="95"/>
      <c r="E36" s="13"/>
      <c r="F36" s="12" t="s">
        <v>14</v>
      </c>
      <c r="G36" s="95" t="s">
        <v>101</v>
      </c>
      <c r="H36" s="95"/>
      <c r="I36" s="95"/>
      <c r="J36" s="95"/>
      <c r="K36" s="95"/>
      <c r="L36" s="95"/>
      <c r="M36" s="95"/>
      <c r="N36" s="96"/>
    </row>
    <row r="37" spans="1:14">
      <c r="A37" s="1"/>
      <c r="B37" s="5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54"/>
    </row>
    <row r="38" spans="1:14" ht="15.75" thickBot="1">
      <c r="A38" s="1"/>
      <c r="B38" s="64" t="s">
        <v>15</v>
      </c>
      <c r="C38" s="1"/>
      <c r="D38" s="1"/>
      <c r="E38" s="1"/>
      <c r="F38" s="14">
        <v>1</v>
      </c>
      <c r="G38" s="14">
        <v>2</v>
      </c>
      <c r="H38" s="14">
        <v>3</v>
      </c>
      <c r="I38" s="14">
        <v>4</v>
      </c>
      <c r="J38" s="14">
        <v>5</v>
      </c>
      <c r="K38" s="97" t="s">
        <v>16</v>
      </c>
      <c r="L38" s="97"/>
      <c r="M38" s="14" t="s">
        <v>17</v>
      </c>
      <c r="N38" s="65" t="s">
        <v>18</v>
      </c>
    </row>
    <row r="39" spans="1:14">
      <c r="A39" s="1"/>
      <c r="B39" s="66" t="s">
        <v>19</v>
      </c>
      <c r="C39" s="91" t="str">
        <f>IF(C32&gt;"",C32&amp;" - "&amp;G32,"")</f>
        <v>Taive, Kari - Uusikivi, Hannu</v>
      </c>
      <c r="D39" s="91"/>
      <c r="E39" s="42"/>
      <c r="F39" s="46">
        <v>-9</v>
      </c>
      <c r="G39" s="46">
        <v>-6</v>
      </c>
      <c r="H39" s="46">
        <v>-8</v>
      </c>
      <c r="I39" s="46"/>
      <c r="J39" s="44"/>
      <c r="K39" s="16">
        <f>IF(ISBLANK(F39),"",COUNTIF(F39:J39,"&gt;=0"))</f>
        <v>0</v>
      </c>
      <c r="L39" s="17">
        <f>IF(ISBLANK(F39),"",IF(LEFT(F39)="-",1,0)+IF(LEFT(G39)="-",1,0)+IF(LEFT(H39)="-",1,0)+IF(LEFT(I39)="-",1,0)+IF(LEFT(J39)="-",1,0))</f>
        <v>3</v>
      </c>
      <c r="M39" s="18" t="str">
        <f t="shared" ref="M39:N43" si="1">IF(K39=3,1,"")</f>
        <v/>
      </c>
      <c r="N39" s="67">
        <f t="shared" si="1"/>
        <v>1</v>
      </c>
    </row>
    <row r="40" spans="1:14">
      <c r="A40" s="1"/>
      <c r="B40" s="66" t="s">
        <v>20</v>
      </c>
      <c r="C40" s="91" t="str">
        <f>IF(C33&gt;"",C33&amp;" - "&amp;G33,"")</f>
        <v>Kalenius, Markku - Jaatinen, Ari</v>
      </c>
      <c r="D40" s="91"/>
      <c r="E40" s="42"/>
      <c r="F40" s="46">
        <v>7</v>
      </c>
      <c r="G40" s="46">
        <v>10</v>
      </c>
      <c r="H40" s="46">
        <v>6</v>
      </c>
      <c r="I40" s="46"/>
      <c r="J40" s="45"/>
      <c r="K40" s="19">
        <f>IF(ISBLANK(F40),"",COUNTIF(F40:J40,"&gt;=0"))</f>
        <v>3</v>
      </c>
      <c r="L40" s="20">
        <f>IF(ISBLANK(F40),"",IF(LEFT(F40)="-",1,0)+IF(LEFT(G40)="-",1,0)+IF(LEFT(H40)="-",1,0)+IF(LEFT(I40)="-",1,0)+IF(LEFT(J40)="-",1,0))</f>
        <v>0</v>
      </c>
      <c r="M40" s="21">
        <f t="shared" si="1"/>
        <v>1</v>
      </c>
      <c r="N40" s="68" t="str">
        <f t="shared" si="1"/>
        <v/>
      </c>
    </row>
    <row r="41" spans="1:14">
      <c r="A41" s="1"/>
      <c r="B41" s="69" t="s">
        <v>21</v>
      </c>
      <c r="C41" s="15" t="str">
        <f>IF(C35&gt;"",C35&amp;" / "&amp;C36,"")</f>
        <v>Taive, Kari / Kalenius, Markku</v>
      </c>
      <c r="D41" s="15" t="str">
        <f>IF(G35&gt;"",G35&amp;" / "&amp;G36,"")</f>
        <v>Uusikivi, Hannu / Jaatinen, Ari</v>
      </c>
      <c r="E41" s="43"/>
      <c r="F41" s="46">
        <v>4</v>
      </c>
      <c r="G41" s="46">
        <v>3</v>
      </c>
      <c r="H41" s="46">
        <v>-10</v>
      </c>
      <c r="I41" s="46">
        <v>-10</v>
      </c>
      <c r="J41" s="45">
        <v>-10</v>
      </c>
      <c r="K41" s="19">
        <f>IF(ISBLANK(F41),"",COUNTIF(F41:J41,"&gt;=0"))</f>
        <v>2</v>
      </c>
      <c r="L41" s="20">
        <f>IF(ISBLANK(F41),"",IF(LEFT(F41)="-",1,0)+IF(LEFT(G41)="-",1,0)+IF(LEFT(H41)="-",1,0)+IF(LEFT(I41)="-",1,0)+IF(LEFT(J41)="-",1,0))</f>
        <v>3</v>
      </c>
      <c r="M41" s="21" t="str">
        <f t="shared" si="1"/>
        <v/>
      </c>
      <c r="N41" s="68">
        <f t="shared" si="1"/>
        <v>1</v>
      </c>
    </row>
    <row r="42" spans="1:14">
      <c r="A42" s="1"/>
      <c r="B42" s="66" t="s">
        <v>22</v>
      </c>
      <c r="C42" s="91" t="str">
        <f>IF(C32&gt;"",C32&amp;" - "&amp;G33,"")</f>
        <v>Taive, Kari - Jaatinen, Ari</v>
      </c>
      <c r="D42" s="91"/>
      <c r="E42" s="42"/>
      <c r="F42" s="46">
        <v>8</v>
      </c>
      <c r="G42" s="46">
        <v>5</v>
      </c>
      <c r="H42" s="46">
        <v>-5</v>
      </c>
      <c r="I42" s="46">
        <v>4</v>
      </c>
      <c r="J42" s="45"/>
      <c r="K42" s="19">
        <f>IF(ISBLANK(F42),"",COUNTIF(F42:J42,"&gt;=0"))</f>
        <v>3</v>
      </c>
      <c r="L42" s="20">
        <f>IF(ISBLANK(F42),"",IF(LEFT(F42)="-",1,0)+IF(LEFT(G42)="-",1,0)+IF(LEFT(H42)="-",1,0)+IF(LEFT(I42)="-",1,0)+IF(LEFT(J42)="-",1,0))</f>
        <v>1</v>
      </c>
      <c r="M42" s="21">
        <f t="shared" si="1"/>
        <v>1</v>
      </c>
      <c r="N42" s="68" t="str">
        <f t="shared" si="1"/>
        <v/>
      </c>
    </row>
    <row r="43" spans="1:14" ht="15.75" thickBot="1">
      <c r="A43" s="1"/>
      <c r="B43" s="66" t="s">
        <v>23</v>
      </c>
      <c r="C43" s="91" t="str">
        <f>IF(C33&gt;"",C33&amp;" - "&amp;G32,"")</f>
        <v>Kalenius, Markku - Uusikivi, Hannu</v>
      </c>
      <c r="D43" s="91"/>
      <c r="E43" s="42"/>
      <c r="F43" s="46">
        <v>-9</v>
      </c>
      <c r="G43" s="46">
        <v>11</v>
      </c>
      <c r="H43" s="46">
        <v>4</v>
      </c>
      <c r="I43" s="46">
        <v>10</v>
      </c>
      <c r="J43" s="45"/>
      <c r="K43" s="22">
        <f>IF(ISBLANK(F43),"",COUNTIF(F43:J43,"&gt;=0"))</f>
        <v>3</v>
      </c>
      <c r="L43" s="23">
        <f>IF(ISBLANK(F43),"",IF(LEFT(F43)="-",1,0)+IF(LEFT(G43)="-",1,0)+IF(LEFT(H43)="-",1,0)+IF(LEFT(I43)="-",1,0)+IF(LEFT(J43)="-",1,0))</f>
        <v>1</v>
      </c>
      <c r="M43" s="24">
        <f t="shared" si="1"/>
        <v>1</v>
      </c>
      <c r="N43" s="70" t="str">
        <f t="shared" si="1"/>
        <v/>
      </c>
    </row>
    <row r="44" spans="1:14" ht="19.5" thickBot="1">
      <c r="A44" s="1"/>
      <c r="B44" s="71"/>
      <c r="C44" s="25"/>
      <c r="D44" s="25"/>
      <c r="E44" s="25"/>
      <c r="F44" s="26"/>
      <c r="G44" s="26"/>
      <c r="H44" s="27"/>
      <c r="I44" s="92" t="s">
        <v>24</v>
      </c>
      <c r="J44" s="92"/>
      <c r="K44" s="28">
        <f>COUNTIF(K39:K43,"=3")</f>
        <v>3</v>
      </c>
      <c r="L44" s="29">
        <f>COUNTIF(L39:L43,"=3")</f>
        <v>2</v>
      </c>
      <c r="M44" s="40">
        <f>SUM(M39:M43)</f>
        <v>3</v>
      </c>
      <c r="N44" s="72">
        <f>SUM(N39:N43)</f>
        <v>2</v>
      </c>
    </row>
    <row r="45" spans="1:14">
      <c r="A45" s="1"/>
      <c r="B45" s="73" t="s">
        <v>25</v>
      </c>
      <c r="C45" s="25"/>
      <c r="D45" s="25"/>
      <c r="E45" s="25"/>
      <c r="F45" s="25"/>
      <c r="G45" s="25"/>
      <c r="H45" s="25"/>
      <c r="I45" s="25"/>
      <c r="J45" s="25"/>
      <c r="K45" s="1"/>
      <c r="L45" s="1"/>
      <c r="M45" s="1"/>
      <c r="N45" s="54"/>
    </row>
    <row r="46" spans="1:14">
      <c r="A46" s="1"/>
      <c r="B46" s="74" t="s">
        <v>26</v>
      </c>
      <c r="C46" s="32"/>
      <c r="D46" s="31" t="s">
        <v>27</v>
      </c>
      <c r="E46" s="32"/>
      <c r="F46" s="31" t="s">
        <v>28</v>
      </c>
      <c r="G46" s="31"/>
      <c r="H46" s="30"/>
      <c r="I46" s="1"/>
      <c r="J46" s="85" t="s">
        <v>29</v>
      </c>
      <c r="K46" s="85"/>
      <c r="L46" s="85"/>
      <c r="M46" s="85"/>
      <c r="N46" s="86"/>
    </row>
    <row r="47" spans="1:14" ht="21.75" thickBot="1">
      <c r="A47" s="1"/>
      <c r="B47" s="87"/>
      <c r="C47" s="88"/>
      <c r="D47" s="88"/>
      <c r="E47" s="33"/>
      <c r="F47" s="88"/>
      <c r="G47" s="88"/>
      <c r="H47" s="88"/>
      <c r="I47" s="88"/>
      <c r="J47" s="89" t="str">
        <f>IF(M44=3,C31,IF(N44=3,G31,""))</f>
        <v>ToTe 2</v>
      </c>
      <c r="K47" s="89"/>
      <c r="L47" s="89"/>
      <c r="M47" s="89"/>
      <c r="N47" s="90"/>
    </row>
    <row r="48" spans="1:14">
      <c r="A48" s="1"/>
      <c r="B48" s="78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80"/>
    </row>
    <row r="50" spans="1:14">
      <c r="A50" s="1"/>
      <c r="B50" s="51"/>
      <c r="C50" s="47"/>
      <c r="D50" s="47"/>
      <c r="E50" s="47"/>
      <c r="F50" s="52"/>
      <c r="G50" s="48" t="s">
        <v>0</v>
      </c>
      <c r="H50" s="49"/>
      <c r="I50" s="101" t="s">
        <v>134</v>
      </c>
      <c r="J50" s="101"/>
      <c r="K50" s="101"/>
      <c r="L50" s="101"/>
      <c r="M50" s="101"/>
      <c r="N50" s="102"/>
    </row>
    <row r="51" spans="1:14">
      <c r="A51" s="1"/>
      <c r="B51" s="53"/>
      <c r="C51" s="2" t="s">
        <v>1</v>
      </c>
      <c r="D51" s="2"/>
      <c r="E51" s="1"/>
      <c r="F51" s="3"/>
      <c r="G51" s="48" t="s">
        <v>2</v>
      </c>
      <c r="H51" s="50"/>
      <c r="I51" s="101" t="s">
        <v>35</v>
      </c>
      <c r="J51" s="101"/>
      <c r="K51" s="101"/>
      <c r="L51" s="101"/>
      <c r="M51" s="101"/>
      <c r="N51" s="102"/>
    </row>
    <row r="52" spans="1:14" ht="15.75">
      <c r="A52" s="1"/>
      <c r="B52" s="53"/>
      <c r="C52" s="5" t="s">
        <v>3</v>
      </c>
      <c r="D52" s="5"/>
      <c r="E52" s="1"/>
      <c r="F52" s="3"/>
      <c r="G52" s="48" t="s">
        <v>4</v>
      </c>
      <c r="H52" s="50"/>
      <c r="I52" s="101" t="s">
        <v>138</v>
      </c>
      <c r="J52" s="101"/>
      <c r="K52" s="101"/>
      <c r="L52" s="101"/>
      <c r="M52" s="101"/>
      <c r="N52" s="102"/>
    </row>
    <row r="53" spans="1:14" ht="15.75">
      <c r="A53" s="1"/>
      <c r="B53" s="53"/>
      <c r="C53" s="1" t="s">
        <v>5</v>
      </c>
      <c r="D53" s="5"/>
      <c r="E53" s="1"/>
      <c r="F53" s="3"/>
      <c r="G53" s="48" t="s">
        <v>6</v>
      </c>
      <c r="H53" s="50"/>
      <c r="I53" s="105">
        <v>44877</v>
      </c>
      <c r="J53" s="105"/>
      <c r="K53" s="105"/>
      <c r="L53" s="105"/>
      <c r="M53" s="105"/>
      <c r="N53" s="106"/>
    </row>
    <row r="54" spans="1:14" ht="15.75" thickBot="1">
      <c r="A54" s="1"/>
      <c r="B54" s="5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54"/>
    </row>
    <row r="55" spans="1:14">
      <c r="A55" s="1"/>
      <c r="B55" s="55" t="s">
        <v>7</v>
      </c>
      <c r="C55" s="103" t="s">
        <v>102</v>
      </c>
      <c r="D55" s="103"/>
      <c r="E55" s="7"/>
      <c r="F55" s="6" t="s">
        <v>8</v>
      </c>
      <c r="G55" s="103" t="s">
        <v>44</v>
      </c>
      <c r="H55" s="103"/>
      <c r="I55" s="103"/>
      <c r="J55" s="103"/>
      <c r="K55" s="103"/>
      <c r="L55" s="103"/>
      <c r="M55" s="103"/>
      <c r="N55" s="104"/>
    </row>
    <row r="56" spans="1:14">
      <c r="A56" s="1"/>
      <c r="B56" s="57" t="s">
        <v>9</v>
      </c>
      <c r="C56" s="93" t="s">
        <v>103</v>
      </c>
      <c r="D56" s="93"/>
      <c r="E56" s="9"/>
      <c r="F56" s="8" t="s">
        <v>10</v>
      </c>
      <c r="G56" s="93" t="s">
        <v>105</v>
      </c>
      <c r="H56" s="93"/>
      <c r="I56" s="93"/>
      <c r="J56" s="93"/>
      <c r="K56" s="93"/>
      <c r="L56" s="93"/>
      <c r="M56" s="93"/>
      <c r="N56" s="94"/>
    </row>
    <row r="57" spans="1:14">
      <c r="A57" s="1"/>
      <c r="B57" s="57" t="s">
        <v>11</v>
      </c>
      <c r="C57" s="93" t="s">
        <v>104</v>
      </c>
      <c r="D57" s="93"/>
      <c r="E57" s="9"/>
      <c r="F57" s="8" t="s">
        <v>12</v>
      </c>
      <c r="G57" s="93" t="s">
        <v>106</v>
      </c>
      <c r="H57" s="93"/>
      <c r="I57" s="93"/>
      <c r="J57" s="93"/>
      <c r="K57" s="93"/>
      <c r="L57" s="93"/>
      <c r="M57" s="93"/>
      <c r="N57" s="94"/>
    </row>
    <row r="58" spans="1:14">
      <c r="A58" s="1"/>
      <c r="B58" s="98" t="s">
        <v>13</v>
      </c>
      <c r="C58" s="99"/>
      <c r="D58" s="99"/>
      <c r="E58" s="10"/>
      <c r="F58" s="99" t="s">
        <v>13</v>
      </c>
      <c r="G58" s="99"/>
      <c r="H58" s="99"/>
      <c r="I58" s="99"/>
      <c r="J58" s="99"/>
      <c r="K58" s="99"/>
      <c r="L58" s="99"/>
      <c r="M58" s="99"/>
      <c r="N58" s="100"/>
    </row>
    <row r="59" spans="1:14">
      <c r="A59" s="1"/>
      <c r="B59" s="61" t="s">
        <v>14</v>
      </c>
      <c r="C59" s="93" t="s">
        <v>103</v>
      </c>
      <c r="D59" s="93"/>
      <c r="E59" s="9"/>
      <c r="F59" s="11" t="s">
        <v>14</v>
      </c>
      <c r="G59" s="93" t="s">
        <v>105</v>
      </c>
      <c r="H59" s="93"/>
      <c r="I59" s="93"/>
      <c r="J59" s="93"/>
      <c r="K59" s="93"/>
      <c r="L59" s="93"/>
      <c r="M59" s="93"/>
      <c r="N59" s="94"/>
    </row>
    <row r="60" spans="1:14" ht="15.75" thickBot="1">
      <c r="A60" s="1"/>
      <c r="B60" s="62" t="s">
        <v>14</v>
      </c>
      <c r="C60" s="95" t="s">
        <v>104</v>
      </c>
      <c r="D60" s="95"/>
      <c r="E60" s="13"/>
      <c r="F60" s="12" t="s">
        <v>14</v>
      </c>
      <c r="G60" s="95" t="s">
        <v>106</v>
      </c>
      <c r="H60" s="95"/>
      <c r="I60" s="95"/>
      <c r="J60" s="95"/>
      <c r="K60" s="95"/>
      <c r="L60" s="95"/>
      <c r="M60" s="95"/>
      <c r="N60" s="96"/>
    </row>
    <row r="61" spans="1:14">
      <c r="A61" s="1"/>
      <c r="B61" s="5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54"/>
    </row>
    <row r="62" spans="1:14" ht="15.75" thickBot="1">
      <c r="A62" s="1"/>
      <c r="B62" s="64" t="s">
        <v>15</v>
      </c>
      <c r="C62" s="1"/>
      <c r="D62" s="1"/>
      <c r="E62" s="1"/>
      <c r="F62" s="14">
        <v>1</v>
      </c>
      <c r="G62" s="14">
        <v>2</v>
      </c>
      <c r="H62" s="14">
        <v>3</v>
      </c>
      <c r="I62" s="14">
        <v>4</v>
      </c>
      <c r="J62" s="14">
        <v>5</v>
      </c>
      <c r="K62" s="97" t="s">
        <v>16</v>
      </c>
      <c r="L62" s="97"/>
      <c r="M62" s="14" t="s">
        <v>17</v>
      </c>
      <c r="N62" s="65" t="s">
        <v>18</v>
      </c>
    </row>
    <row r="63" spans="1:14">
      <c r="A63" s="1"/>
      <c r="B63" s="66" t="s">
        <v>19</v>
      </c>
      <c r="C63" s="91" t="str">
        <f>IF(C56&gt;"",C56&amp;" - "&amp;G56,"")</f>
        <v>Juntunen, Veikko - Immonen, Asko</v>
      </c>
      <c r="D63" s="91"/>
      <c r="E63" s="42"/>
      <c r="F63" s="46">
        <v>10</v>
      </c>
      <c r="G63" s="46">
        <v>7</v>
      </c>
      <c r="H63" s="46">
        <v>-5</v>
      </c>
      <c r="I63" s="46">
        <v>-8</v>
      </c>
      <c r="J63" s="44">
        <v>5</v>
      </c>
      <c r="K63" s="16">
        <f>IF(ISBLANK(F63),"",COUNTIF(F63:J63,"&gt;=0"))</f>
        <v>3</v>
      </c>
      <c r="L63" s="17">
        <f>IF(ISBLANK(F63),"",IF(LEFT(F63)="-",1,0)+IF(LEFT(G63)="-",1,0)+IF(LEFT(H63)="-",1,0)+IF(LEFT(I63)="-",1,0)+IF(LEFT(J63)="-",1,0))</f>
        <v>2</v>
      </c>
      <c r="M63" s="18">
        <f t="shared" ref="M63:N67" si="2">IF(K63=3,1,"")</f>
        <v>1</v>
      </c>
      <c r="N63" s="67" t="str">
        <f t="shared" si="2"/>
        <v/>
      </c>
    </row>
    <row r="64" spans="1:14">
      <c r="A64" s="1"/>
      <c r="B64" s="66" t="s">
        <v>20</v>
      </c>
      <c r="C64" s="91" t="str">
        <f>IF(C57&gt;"",C57&amp;" - "&amp;G57,"")</f>
        <v>Koskinen, Veikko - Nordling, Eero</v>
      </c>
      <c r="D64" s="91"/>
      <c r="E64" s="42"/>
      <c r="F64" s="46">
        <v>-5</v>
      </c>
      <c r="G64" s="46">
        <v>-9</v>
      </c>
      <c r="H64" s="46">
        <v>6</v>
      </c>
      <c r="I64" s="46">
        <v>1</v>
      </c>
      <c r="J64" s="45">
        <v>11</v>
      </c>
      <c r="K64" s="19">
        <f>IF(ISBLANK(F64),"",COUNTIF(F64:J64,"&gt;=0"))</f>
        <v>3</v>
      </c>
      <c r="L64" s="20">
        <f>IF(ISBLANK(F64),"",IF(LEFT(F64)="-",1,0)+IF(LEFT(G64)="-",1,0)+IF(LEFT(H64)="-",1,0)+IF(LEFT(I64)="-",1,0)+IF(LEFT(J64)="-",1,0))</f>
        <v>2</v>
      </c>
      <c r="M64" s="21">
        <f t="shared" si="2"/>
        <v>1</v>
      </c>
      <c r="N64" s="68" t="str">
        <f t="shared" si="2"/>
        <v/>
      </c>
    </row>
    <row r="65" spans="1:14">
      <c r="A65" s="1"/>
      <c r="B65" s="69" t="s">
        <v>21</v>
      </c>
      <c r="C65" s="15" t="str">
        <f>IF(C59&gt;"",C59&amp;" / "&amp;C60,"")</f>
        <v>Juntunen, Veikko / Koskinen, Veikko</v>
      </c>
      <c r="D65" s="15" t="str">
        <f>IF(G59&gt;"",G59&amp;" / "&amp;G60,"")</f>
        <v>Immonen, Asko / Nordling, Eero</v>
      </c>
      <c r="E65" s="43"/>
      <c r="F65" s="46">
        <v>-4</v>
      </c>
      <c r="G65" s="46">
        <v>8</v>
      </c>
      <c r="H65" s="46">
        <v>-3</v>
      </c>
      <c r="I65" s="46">
        <v>-8</v>
      </c>
      <c r="J65" s="45"/>
      <c r="K65" s="19">
        <f>IF(ISBLANK(F65),"",COUNTIF(F65:J65,"&gt;=0"))</f>
        <v>1</v>
      </c>
      <c r="L65" s="20">
        <f>IF(ISBLANK(F65),"",IF(LEFT(F65)="-",1,0)+IF(LEFT(G65)="-",1,0)+IF(LEFT(H65)="-",1,0)+IF(LEFT(I65)="-",1,0)+IF(LEFT(J65)="-",1,0))</f>
        <v>3</v>
      </c>
      <c r="M65" s="21" t="str">
        <f t="shared" si="2"/>
        <v/>
      </c>
      <c r="N65" s="68">
        <f t="shared" si="2"/>
        <v>1</v>
      </c>
    </row>
    <row r="66" spans="1:14">
      <c r="A66" s="1"/>
      <c r="B66" s="66" t="s">
        <v>22</v>
      </c>
      <c r="C66" s="91" t="str">
        <f>IF(C56&gt;"",C56&amp;" - "&amp;G57,"")</f>
        <v>Juntunen, Veikko - Nordling, Eero</v>
      </c>
      <c r="D66" s="91"/>
      <c r="E66" s="42"/>
      <c r="F66" s="46">
        <v>9</v>
      </c>
      <c r="G66" s="46">
        <v>8</v>
      </c>
      <c r="H66" s="46">
        <v>10</v>
      </c>
      <c r="I66" s="46"/>
      <c r="J66" s="45"/>
      <c r="K66" s="19">
        <f>IF(ISBLANK(F66),"",COUNTIF(F66:J66,"&gt;=0"))</f>
        <v>3</v>
      </c>
      <c r="L66" s="20">
        <f>IF(ISBLANK(F66),"",IF(LEFT(F66)="-",1,0)+IF(LEFT(G66)="-",1,0)+IF(LEFT(H66)="-",1,0)+IF(LEFT(I66)="-",1,0)+IF(LEFT(J66)="-",1,0))</f>
        <v>0</v>
      </c>
      <c r="M66" s="21">
        <f t="shared" si="2"/>
        <v>1</v>
      </c>
      <c r="N66" s="68" t="str">
        <f t="shared" si="2"/>
        <v/>
      </c>
    </row>
    <row r="67" spans="1:14" ht="15.75" thickBot="1">
      <c r="A67" s="1"/>
      <c r="B67" s="66" t="s">
        <v>23</v>
      </c>
      <c r="C67" s="91" t="str">
        <f>IF(C57&gt;"",C57&amp;" - "&amp;G56,"")</f>
        <v>Koskinen, Veikko - Immonen, Asko</v>
      </c>
      <c r="D67" s="91"/>
      <c r="E67" s="42"/>
      <c r="F67" s="46"/>
      <c r="G67" s="46"/>
      <c r="H67" s="46"/>
      <c r="I67" s="46"/>
      <c r="J67" s="45"/>
      <c r="K67" s="22" t="str">
        <f>IF(ISBLANK(F67),"",COUNTIF(F67:J67,"&gt;=0"))</f>
        <v/>
      </c>
      <c r="L67" s="23" t="str">
        <f>IF(ISBLANK(F67),"",IF(LEFT(F67)="-",1,0)+IF(LEFT(G67)="-",1,0)+IF(LEFT(H67)="-",1,0)+IF(LEFT(I67)="-",1,0)+IF(LEFT(J67)="-",1,0))</f>
        <v/>
      </c>
      <c r="M67" s="24" t="str">
        <f t="shared" si="2"/>
        <v/>
      </c>
      <c r="N67" s="70" t="str">
        <f t="shared" si="2"/>
        <v/>
      </c>
    </row>
    <row r="68" spans="1:14" ht="19.5" thickBot="1">
      <c r="A68" s="1"/>
      <c r="B68" s="71"/>
      <c r="C68" s="25"/>
      <c r="D68" s="25"/>
      <c r="E68" s="25"/>
      <c r="F68" s="26"/>
      <c r="G68" s="26"/>
      <c r="H68" s="27"/>
      <c r="I68" s="92" t="s">
        <v>24</v>
      </c>
      <c r="J68" s="92"/>
      <c r="K68" s="28">
        <f>COUNTIF(K63:K67,"=3")</f>
        <v>3</v>
      </c>
      <c r="L68" s="29">
        <f>COUNTIF(L63:L67,"=3")</f>
        <v>1</v>
      </c>
      <c r="M68" s="40">
        <f>SUM(M63:M67)</f>
        <v>3</v>
      </c>
      <c r="N68" s="72">
        <f>SUM(N63:N67)</f>
        <v>1</v>
      </c>
    </row>
    <row r="69" spans="1:14">
      <c r="A69" s="1"/>
      <c r="B69" s="73" t="s">
        <v>25</v>
      </c>
      <c r="C69" s="25"/>
      <c r="D69" s="25"/>
      <c r="E69" s="25"/>
      <c r="F69" s="25"/>
      <c r="G69" s="25"/>
      <c r="H69" s="25"/>
      <c r="I69" s="25"/>
      <c r="J69" s="25"/>
      <c r="K69" s="1"/>
      <c r="L69" s="1"/>
      <c r="M69" s="1"/>
      <c r="N69" s="54"/>
    </row>
    <row r="70" spans="1:14">
      <c r="A70" s="1"/>
      <c r="B70" s="74" t="s">
        <v>26</v>
      </c>
      <c r="C70" s="32"/>
      <c r="D70" s="31" t="s">
        <v>27</v>
      </c>
      <c r="E70" s="32"/>
      <c r="F70" s="31" t="s">
        <v>28</v>
      </c>
      <c r="G70" s="31"/>
      <c r="H70" s="30"/>
      <c r="I70" s="1"/>
      <c r="J70" s="85" t="s">
        <v>29</v>
      </c>
      <c r="K70" s="85"/>
      <c r="L70" s="85"/>
      <c r="M70" s="85"/>
      <c r="N70" s="86"/>
    </row>
    <row r="71" spans="1:14" ht="21.75" thickBot="1">
      <c r="A71" s="1"/>
      <c r="B71" s="87"/>
      <c r="C71" s="88"/>
      <c r="D71" s="88"/>
      <c r="E71" s="33"/>
      <c r="F71" s="88"/>
      <c r="G71" s="88"/>
      <c r="H71" s="88"/>
      <c r="I71" s="88"/>
      <c r="J71" s="89" t="str">
        <f>IF(M68=3,C55,IF(N68=3,G55,""))</f>
        <v>ToTe 1</v>
      </c>
      <c r="K71" s="89"/>
      <c r="L71" s="89"/>
      <c r="M71" s="89"/>
      <c r="N71" s="90"/>
    </row>
    <row r="72" spans="1:14">
      <c r="A72" s="1"/>
      <c r="B72" s="78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80"/>
    </row>
    <row r="74" spans="1:14">
      <c r="A74" s="1"/>
      <c r="B74" s="51"/>
      <c r="C74" s="47"/>
      <c r="D74" s="47"/>
      <c r="E74" s="47"/>
      <c r="F74" s="52"/>
      <c r="G74" s="48" t="s">
        <v>0</v>
      </c>
      <c r="H74" s="49"/>
      <c r="I74" s="101" t="s">
        <v>134</v>
      </c>
      <c r="J74" s="101"/>
      <c r="K74" s="101"/>
      <c r="L74" s="101"/>
      <c r="M74" s="101"/>
      <c r="N74" s="102"/>
    </row>
    <row r="75" spans="1:14">
      <c r="A75" s="1"/>
      <c r="B75" s="53"/>
      <c r="C75" s="2" t="s">
        <v>1</v>
      </c>
      <c r="D75" s="2"/>
      <c r="E75" s="1"/>
      <c r="F75" s="3"/>
      <c r="G75" s="48" t="s">
        <v>2</v>
      </c>
      <c r="H75" s="50"/>
      <c r="I75" s="101" t="s">
        <v>35</v>
      </c>
      <c r="J75" s="101"/>
      <c r="K75" s="101"/>
      <c r="L75" s="101"/>
      <c r="M75" s="101"/>
      <c r="N75" s="102"/>
    </row>
    <row r="76" spans="1:14" ht="15.75">
      <c r="A76" s="1"/>
      <c r="B76" s="53"/>
      <c r="C76" s="5" t="s">
        <v>3</v>
      </c>
      <c r="D76" s="5"/>
      <c r="E76" s="1"/>
      <c r="F76" s="3"/>
      <c r="G76" s="48" t="s">
        <v>4</v>
      </c>
      <c r="H76" s="50"/>
      <c r="I76" s="101" t="s">
        <v>138</v>
      </c>
      <c r="J76" s="101"/>
      <c r="K76" s="101"/>
      <c r="L76" s="101"/>
      <c r="M76" s="101"/>
      <c r="N76" s="102"/>
    </row>
    <row r="77" spans="1:14" ht="15.75">
      <c r="A77" s="1"/>
      <c r="B77" s="53"/>
      <c r="C77" s="1" t="s">
        <v>5</v>
      </c>
      <c r="D77" s="5"/>
      <c r="E77" s="1"/>
      <c r="F77" s="3"/>
      <c r="G77" s="48" t="s">
        <v>6</v>
      </c>
      <c r="H77" s="50"/>
      <c r="I77" s="105">
        <v>44877</v>
      </c>
      <c r="J77" s="105"/>
      <c r="K77" s="105"/>
      <c r="L77" s="105"/>
      <c r="M77" s="105"/>
      <c r="N77" s="106"/>
    </row>
    <row r="78" spans="1:14" ht="15.75" thickBot="1">
      <c r="A78" s="1"/>
      <c r="B78" s="5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54"/>
    </row>
    <row r="79" spans="1:14">
      <c r="A79" s="1"/>
      <c r="B79" s="55" t="s">
        <v>7</v>
      </c>
      <c r="C79" s="103" t="s">
        <v>107</v>
      </c>
      <c r="D79" s="103"/>
      <c r="E79" s="7"/>
      <c r="F79" s="6" t="s">
        <v>8</v>
      </c>
      <c r="G79" s="103" t="s">
        <v>110</v>
      </c>
      <c r="H79" s="103"/>
      <c r="I79" s="103"/>
      <c r="J79" s="103"/>
      <c r="K79" s="103"/>
      <c r="L79" s="103"/>
      <c r="M79" s="103"/>
      <c r="N79" s="104"/>
    </row>
    <row r="80" spans="1:14">
      <c r="A80" s="1"/>
      <c r="B80" s="57" t="s">
        <v>9</v>
      </c>
      <c r="C80" s="93" t="s">
        <v>108</v>
      </c>
      <c r="D80" s="93"/>
      <c r="E80" s="9"/>
      <c r="F80" s="8" t="s">
        <v>10</v>
      </c>
      <c r="G80" s="93" t="s">
        <v>111</v>
      </c>
      <c r="H80" s="93"/>
      <c r="I80" s="93"/>
      <c r="J80" s="93"/>
      <c r="K80" s="93"/>
      <c r="L80" s="93"/>
      <c r="M80" s="93"/>
      <c r="N80" s="94"/>
    </row>
    <row r="81" spans="1:14">
      <c r="A81" s="1"/>
      <c r="B81" s="57" t="s">
        <v>11</v>
      </c>
      <c r="C81" s="93" t="s">
        <v>109</v>
      </c>
      <c r="D81" s="93"/>
      <c r="E81" s="9"/>
      <c r="F81" s="8" t="s">
        <v>12</v>
      </c>
      <c r="G81" s="93" t="s">
        <v>112</v>
      </c>
      <c r="H81" s="93"/>
      <c r="I81" s="93"/>
      <c r="J81" s="93"/>
      <c r="K81" s="93"/>
      <c r="L81" s="93"/>
      <c r="M81" s="93"/>
      <c r="N81" s="94"/>
    </row>
    <row r="82" spans="1:14">
      <c r="A82" s="1"/>
      <c r="B82" s="98" t="s">
        <v>13</v>
      </c>
      <c r="C82" s="99"/>
      <c r="D82" s="99"/>
      <c r="E82" s="10"/>
      <c r="F82" s="99" t="s">
        <v>13</v>
      </c>
      <c r="G82" s="99"/>
      <c r="H82" s="99"/>
      <c r="I82" s="99"/>
      <c r="J82" s="99"/>
      <c r="K82" s="99"/>
      <c r="L82" s="99"/>
      <c r="M82" s="99"/>
      <c r="N82" s="100"/>
    </row>
    <row r="83" spans="1:14">
      <c r="A83" s="1"/>
      <c r="B83" s="61" t="s">
        <v>14</v>
      </c>
      <c r="C83" s="93" t="s">
        <v>108</v>
      </c>
      <c r="D83" s="93"/>
      <c r="E83" s="9"/>
      <c r="F83" s="11" t="s">
        <v>14</v>
      </c>
      <c r="G83" s="93" t="s">
        <v>111</v>
      </c>
      <c r="H83" s="93"/>
      <c r="I83" s="93"/>
      <c r="J83" s="93"/>
      <c r="K83" s="93"/>
      <c r="L83" s="93"/>
      <c r="M83" s="93"/>
      <c r="N83" s="94"/>
    </row>
    <row r="84" spans="1:14" ht="15.75" thickBot="1">
      <c r="A84" s="1"/>
      <c r="B84" s="62" t="s">
        <v>14</v>
      </c>
      <c r="C84" s="95" t="s">
        <v>109</v>
      </c>
      <c r="D84" s="95"/>
      <c r="E84" s="13"/>
      <c r="F84" s="12" t="s">
        <v>14</v>
      </c>
      <c r="G84" s="95" t="s">
        <v>112</v>
      </c>
      <c r="H84" s="95"/>
      <c r="I84" s="95"/>
      <c r="J84" s="95"/>
      <c r="K84" s="95"/>
      <c r="L84" s="95"/>
      <c r="M84" s="95"/>
      <c r="N84" s="96"/>
    </row>
    <row r="85" spans="1:14">
      <c r="A85" s="1"/>
      <c r="B85" s="5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54"/>
    </row>
    <row r="86" spans="1:14" ht="15.75" thickBot="1">
      <c r="A86" s="1"/>
      <c r="B86" s="64" t="s">
        <v>15</v>
      </c>
      <c r="C86" s="1"/>
      <c r="D86" s="1"/>
      <c r="E86" s="1"/>
      <c r="F86" s="14">
        <v>1</v>
      </c>
      <c r="G86" s="14">
        <v>2</v>
      </c>
      <c r="H86" s="14">
        <v>3</v>
      </c>
      <c r="I86" s="14">
        <v>4</v>
      </c>
      <c r="J86" s="14">
        <v>5</v>
      </c>
      <c r="K86" s="97" t="s">
        <v>16</v>
      </c>
      <c r="L86" s="97"/>
      <c r="M86" s="14" t="s">
        <v>17</v>
      </c>
      <c r="N86" s="65" t="s">
        <v>18</v>
      </c>
    </row>
    <row r="87" spans="1:14">
      <c r="A87" s="1"/>
      <c r="B87" s="66" t="s">
        <v>19</v>
      </c>
      <c r="C87" s="91" t="str">
        <f>IF(C80&gt;"",C80&amp;" - "&amp;G80,"")</f>
        <v>Holm, Veikko - Toikka, Jussi</v>
      </c>
      <c r="D87" s="91"/>
      <c r="E87" s="42"/>
      <c r="F87" s="46">
        <v>7</v>
      </c>
      <c r="G87" s="46">
        <v>-7</v>
      </c>
      <c r="H87" s="46">
        <v>-9</v>
      </c>
      <c r="I87" s="46">
        <v>9</v>
      </c>
      <c r="J87" s="44">
        <v>9</v>
      </c>
      <c r="K87" s="16">
        <f>IF(ISBLANK(F87),"",COUNTIF(F87:J87,"&gt;=0"))</f>
        <v>3</v>
      </c>
      <c r="L87" s="17">
        <f>IF(ISBLANK(F87),"",IF(LEFT(F87)="-",1,0)+IF(LEFT(G87)="-",1,0)+IF(LEFT(H87)="-",1,0)+IF(LEFT(I87)="-",1,0)+IF(LEFT(J87)="-",1,0))</f>
        <v>2</v>
      </c>
      <c r="M87" s="18">
        <f t="shared" ref="M87:N91" si="3">IF(K87=3,1,"")</f>
        <v>1</v>
      </c>
      <c r="N87" s="67" t="str">
        <f t="shared" si="3"/>
        <v/>
      </c>
    </row>
    <row r="88" spans="1:14">
      <c r="A88" s="1"/>
      <c r="B88" s="66" t="s">
        <v>20</v>
      </c>
      <c r="C88" s="91" t="str">
        <f>IF(C81&gt;"",C81&amp;" - "&amp;G81,"")</f>
        <v>Söderström, Ingvar - Tyllinen, Rainer</v>
      </c>
      <c r="D88" s="91"/>
      <c r="E88" s="42"/>
      <c r="F88" s="46">
        <v>6</v>
      </c>
      <c r="G88" s="46">
        <v>-7</v>
      </c>
      <c r="H88" s="46">
        <v>10</v>
      </c>
      <c r="I88" s="46">
        <v>4</v>
      </c>
      <c r="J88" s="45"/>
      <c r="K88" s="19">
        <f>IF(ISBLANK(F88),"",COUNTIF(F88:J88,"&gt;=0"))</f>
        <v>3</v>
      </c>
      <c r="L88" s="20">
        <f>IF(ISBLANK(F88),"",IF(LEFT(F88)="-",1,0)+IF(LEFT(G88)="-",1,0)+IF(LEFT(H88)="-",1,0)+IF(LEFT(I88)="-",1,0)+IF(LEFT(J88)="-",1,0))</f>
        <v>1</v>
      </c>
      <c r="M88" s="21">
        <f t="shared" si="3"/>
        <v>1</v>
      </c>
      <c r="N88" s="68" t="str">
        <f t="shared" si="3"/>
        <v/>
      </c>
    </row>
    <row r="89" spans="1:14">
      <c r="A89" s="1"/>
      <c r="B89" s="69" t="s">
        <v>21</v>
      </c>
      <c r="C89" s="15" t="str">
        <f>IF(C83&gt;"",C83&amp;" / "&amp;C84,"")</f>
        <v>Holm, Veikko / Söderström, Ingvar</v>
      </c>
      <c r="D89" s="15" t="str">
        <f>IF(G83&gt;"",G83&amp;" / "&amp;G84,"")</f>
        <v>Toikka, Jussi / Tyllinen, Rainer</v>
      </c>
      <c r="E89" s="43"/>
      <c r="F89" s="46">
        <v>4</v>
      </c>
      <c r="G89" s="46">
        <v>-8</v>
      </c>
      <c r="H89" s="46">
        <v>-7</v>
      </c>
      <c r="I89" s="46">
        <v>-7</v>
      </c>
      <c r="J89" s="45"/>
      <c r="K89" s="19">
        <f>IF(ISBLANK(F89),"",COUNTIF(F89:J89,"&gt;=0"))</f>
        <v>1</v>
      </c>
      <c r="L89" s="20">
        <f>IF(ISBLANK(F89),"",IF(LEFT(F89)="-",1,0)+IF(LEFT(G89)="-",1,0)+IF(LEFT(H89)="-",1,0)+IF(LEFT(I89)="-",1,0)+IF(LEFT(J89)="-",1,0))</f>
        <v>3</v>
      </c>
      <c r="M89" s="21" t="str">
        <f t="shared" si="3"/>
        <v/>
      </c>
      <c r="N89" s="68">
        <f t="shared" si="3"/>
        <v>1</v>
      </c>
    </row>
    <row r="90" spans="1:14">
      <c r="A90" s="1"/>
      <c r="B90" s="66" t="s">
        <v>22</v>
      </c>
      <c r="C90" s="91" t="str">
        <f>IF(C80&gt;"",C80&amp;" - "&amp;G81,"")</f>
        <v>Holm, Veikko - Tyllinen, Rainer</v>
      </c>
      <c r="D90" s="91"/>
      <c r="E90" s="42"/>
      <c r="F90" s="46">
        <v>-9</v>
      </c>
      <c r="G90" s="46">
        <v>-5</v>
      </c>
      <c r="H90" s="46">
        <v>-12</v>
      </c>
      <c r="I90" s="46"/>
      <c r="J90" s="45"/>
      <c r="K90" s="19">
        <f>IF(ISBLANK(F90),"",COUNTIF(F90:J90,"&gt;=0"))</f>
        <v>0</v>
      </c>
      <c r="L90" s="20">
        <f>IF(ISBLANK(F90),"",IF(LEFT(F90)="-",1,0)+IF(LEFT(G90)="-",1,0)+IF(LEFT(H90)="-",1,0)+IF(LEFT(I90)="-",1,0)+IF(LEFT(J90)="-",1,0))</f>
        <v>3</v>
      </c>
      <c r="M90" s="21" t="str">
        <f t="shared" si="3"/>
        <v/>
      </c>
      <c r="N90" s="68">
        <f t="shared" si="3"/>
        <v>1</v>
      </c>
    </row>
    <row r="91" spans="1:14" ht="15.75" thickBot="1">
      <c r="A91" s="1"/>
      <c r="B91" s="66" t="s">
        <v>23</v>
      </c>
      <c r="C91" s="91" t="str">
        <f>IF(C81&gt;"",C81&amp;" - "&amp;G80,"")</f>
        <v>Söderström, Ingvar - Toikka, Jussi</v>
      </c>
      <c r="D91" s="91"/>
      <c r="E91" s="42"/>
      <c r="F91" s="46">
        <v>-9</v>
      </c>
      <c r="G91" s="46">
        <v>7</v>
      </c>
      <c r="H91" s="46">
        <v>-7</v>
      </c>
      <c r="I91" s="46">
        <v>7</v>
      </c>
      <c r="J91" s="45">
        <v>9</v>
      </c>
      <c r="K91" s="22">
        <f>IF(ISBLANK(F91),"",COUNTIF(F91:J91,"&gt;=0"))</f>
        <v>3</v>
      </c>
      <c r="L91" s="23">
        <f>IF(ISBLANK(F91),"",IF(LEFT(F91)="-",1,0)+IF(LEFT(G91)="-",1,0)+IF(LEFT(H91)="-",1,0)+IF(LEFT(I91)="-",1,0)+IF(LEFT(J91)="-",1,0))</f>
        <v>2</v>
      </c>
      <c r="M91" s="24">
        <f t="shared" si="3"/>
        <v>1</v>
      </c>
      <c r="N91" s="70" t="str">
        <f t="shared" si="3"/>
        <v/>
      </c>
    </row>
    <row r="92" spans="1:14" ht="19.5" thickBot="1">
      <c r="A92" s="1"/>
      <c r="B92" s="71"/>
      <c r="C92" s="25"/>
      <c r="D92" s="25"/>
      <c r="E92" s="25"/>
      <c r="F92" s="26"/>
      <c r="G92" s="26"/>
      <c r="H92" s="27"/>
      <c r="I92" s="92" t="s">
        <v>24</v>
      </c>
      <c r="J92" s="92"/>
      <c r="K92" s="28">
        <f>COUNTIF(K87:K91,"=3")</f>
        <v>3</v>
      </c>
      <c r="L92" s="29">
        <f>COUNTIF(L87:L91,"=3")</f>
        <v>2</v>
      </c>
      <c r="M92" s="40">
        <f>SUM(M87:M91)</f>
        <v>3</v>
      </c>
      <c r="N92" s="72">
        <f>SUM(N87:N91)</f>
        <v>2</v>
      </c>
    </row>
    <row r="93" spans="1:14">
      <c r="A93" s="1"/>
      <c r="B93" s="73" t="s">
        <v>25</v>
      </c>
      <c r="C93" s="25"/>
      <c r="D93" s="25"/>
      <c r="E93" s="25"/>
      <c r="F93" s="25"/>
      <c r="G93" s="25"/>
      <c r="H93" s="25"/>
      <c r="I93" s="25"/>
      <c r="J93" s="25"/>
      <c r="K93" s="1"/>
      <c r="L93" s="1"/>
      <c r="M93" s="1"/>
      <c r="N93" s="54"/>
    </row>
    <row r="94" spans="1:14">
      <c r="A94" s="1"/>
      <c r="B94" s="74" t="s">
        <v>26</v>
      </c>
      <c r="C94" s="32"/>
      <c r="D94" s="31" t="s">
        <v>27</v>
      </c>
      <c r="E94" s="32"/>
      <c r="F94" s="31" t="s">
        <v>28</v>
      </c>
      <c r="G94" s="31"/>
      <c r="H94" s="30"/>
      <c r="I94" s="1"/>
      <c r="J94" s="85" t="s">
        <v>29</v>
      </c>
      <c r="K94" s="85"/>
      <c r="L94" s="85"/>
      <c r="M94" s="85"/>
      <c r="N94" s="86"/>
    </row>
    <row r="95" spans="1:14" ht="21.75" thickBot="1">
      <c r="A95" s="1"/>
      <c r="B95" s="87"/>
      <c r="C95" s="88"/>
      <c r="D95" s="88"/>
      <c r="E95" s="33"/>
      <c r="F95" s="88"/>
      <c r="G95" s="88"/>
      <c r="H95" s="88"/>
      <c r="I95" s="88"/>
      <c r="J95" s="89" t="str">
        <f>IF(M92=3,C79,IF(N92=3,G79,""))</f>
        <v>PT-75</v>
      </c>
      <c r="K95" s="89"/>
      <c r="L95" s="89"/>
      <c r="M95" s="89"/>
      <c r="N95" s="90"/>
    </row>
    <row r="96" spans="1:14">
      <c r="A96" s="1"/>
      <c r="B96" s="78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80"/>
    </row>
    <row r="98" spans="1:14">
      <c r="A98" s="1"/>
      <c r="B98" s="51"/>
      <c r="C98" s="47"/>
      <c r="D98" s="47"/>
      <c r="E98" s="47"/>
      <c r="F98" s="52"/>
      <c r="G98" s="48" t="s">
        <v>0</v>
      </c>
      <c r="H98" s="49"/>
      <c r="I98" s="101" t="s">
        <v>134</v>
      </c>
      <c r="J98" s="101"/>
      <c r="K98" s="101"/>
      <c r="L98" s="101"/>
      <c r="M98" s="101"/>
      <c r="N98" s="102"/>
    </row>
    <row r="99" spans="1:14">
      <c r="A99" s="1"/>
      <c r="B99" s="53"/>
      <c r="C99" s="2" t="s">
        <v>1</v>
      </c>
      <c r="D99" s="2"/>
      <c r="E99" s="1"/>
      <c r="F99" s="3"/>
      <c r="G99" s="48" t="s">
        <v>2</v>
      </c>
      <c r="H99" s="50"/>
      <c r="I99" s="101" t="s">
        <v>35</v>
      </c>
      <c r="J99" s="101"/>
      <c r="K99" s="101"/>
      <c r="L99" s="101"/>
      <c r="M99" s="101"/>
      <c r="N99" s="102"/>
    </row>
    <row r="100" spans="1:14" ht="15.75">
      <c r="A100" s="1"/>
      <c r="B100" s="53"/>
      <c r="C100" s="5" t="s">
        <v>3</v>
      </c>
      <c r="D100" s="5"/>
      <c r="E100" s="1"/>
      <c r="F100" s="3"/>
      <c r="G100" s="48" t="s">
        <v>4</v>
      </c>
      <c r="H100" s="50"/>
      <c r="I100" s="101" t="s">
        <v>138</v>
      </c>
      <c r="J100" s="101"/>
      <c r="K100" s="101"/>
      <c r="L100" s="101"/>
      <c r="M100" s="101"/>
      <c r="N100" s="102"/>
    </row>
    <row r="101" spans="1:14" ht="15.75">
      <c r="A101" s="1"/>
      <c r="B101" s="53"/>
      <c r="C101" s="1" t="s">
        <v>5</v>
      </c>
      <c r="D101" s="5"/>
      <c r="E101" s="1"/>
      <c r="F101" s="3"/>
      <c r="G101" s="48" t="s">
        <v>6</v>
      </c>
      <c r="H101" s="50"/>
      <c r="I101" s="105">
        <v>44877</v>
      </c>
      <c r="J101" s="105"/>
      <c r="K101" s="105"/>
      <c r="L101" s="105"/>
      <c r="M101" s="105"/>
      <c r="N101" s="106"/>
    </row>
    <row r="102" spans="1:14" ht="15.75" thickBot="1">
      <c r="A102" s="1"/>
      <c r="B102" s="5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54"/>
    </row>
    <row r="103" spans="1:14">
      <c r="A103" s="1"/>
      <c r="B103" s="55" t="s">
        <v>7</v>
      </c>
      <c r="C103" s="103" t="s">
        <v>35</v>
      </c>
      <c r="D103" s="103"/>
      <c r="E103" s="7"/>
      <c r="F103" s="6" t="s">
        <v>8</v>
      </c>
      <c r="G103" s="103" t="s">
        <v>90</v>
      </c>
      <c r="H103" s="103"/>
      <c r="I103" s="103"/>
      <c r="J103" s="103"/>
      <c r="K103" s="103"/>
      <c r="L103" s="103"/>
      <c r="M103" s="103"/>
      <c r="N103" s="104"/>
    </row>
    <row r="104" spans="1:14">
      <c r="A104" s="1"/>
      <c r="B104" s="57" t="s">
        <v>9</v>
      </c>
      <c r="C104" s="93" t="s">
        <v>87</v>
      </c>
      <c r="D104" s="93"/>
      <c r="E104" s="9"/>
      <c r="F104" s="8" t="s">
        <v>10</v>
      </c>
      <c r="G104" s="93" t="s">
        <v>91</v>
      </c>
      <c r="H104" s="93"/>
      <c r="I104" s="93"/>
      <c r="J104" s="93"/>
      <c r="K104" s="93"/>
      <c r="L104" s="93"/>
      <c r="M104" s="93"/>
      <c r="N104" s="94"/>
    </row>
    <row r="105" spans="1:14">
      <c r="A105" s="1"/>
      <c r="B105" s="57" t="s">
        <v>11</v>
      </c>
      <c r="C105" s="93" t="s">
        <v>82</v>
      </c>
      <c r="D105" s="93"/>
      <c r="E105" s="9"/>
      <c r="F105" s="8" t="s">
        <v>12</v>
      </c>
      <c r="G105" s="93" t="s">
        <v>92</v>
      </c>
      <c r="H105" s="93"/>
      <c r="I105" s="93"/>
      <c r="J105" s="93"/>
      <c r="K105" s="93"/>
      <c r="L105" s="93"/>
      <c r="M105" s="93"/>
      <c r="N105" s="94"/>
    </row>
    <row r="106" spans="1:14">
      <c r="A106" s="1"/>
      <c r="B106" s="98" t="s">
        <v>13</v>
      </c>
      <c r="C106" s="99"/>
      <c r="D106" s="99"/>
      <c r="E106" s="10"/>
      <c r="F106" s="99" t="s">
        <v>13</v>
      </c>
      <c r="G106" s="99"/>
      <c r="H106" s="99"/>
      <c r="I106" s="99"/>
      <c r="J106" s="99"/>
      <c r="K106" s="99"/>
      <c r="L106" s="99"/>
      <c r="M106" s="99"/>
      <c r="N106" s="100"/>
    </row>
    <row r="107" spans="1:14">
      <c r="A107" s="1"/>
      <c r="B107" s="61" t="s">
        <v>14</v>
      </c>
      <c r="C107" s="93" t="s">
        <v>87</v>
      </c>
      <c r="D107" s="93"/>
      <c r="E107" s="9"/>
      <c r="F107" s="11" t="s">
        <v>14</v>
      </c>
      <c r="G107" s="93" t="s">
        <v>91</v>
      </c>
      <c r="H107" s="93"/>
      <c r="I107" s="93"/>
      <c r="J107" s="93"/>
      <c r="K107" s="93"/>
      <c r="L107" s="93"/>
      <c r="M107" s="93"/>
      <c r="N107" s="94"/>
    </row>
    <row r="108" spans="1:14" ht="15.75" thickBot="1">
      <c r="A108" s="1"/>
      <c r="B108" s="62" t="s">
        <v>14</v>
      </c>
      <c r="C108" s="95" t="s">
        <v>82</v>
      </c>
      <c r="D108" s="95"/>
      <c r="E108" s="13"/>
      <c r="F108" s="12" t="s">
        <v>14</v>
      </c>
      <c r="G108" s="95" t="s">
        <v>92</v>
      </c>
      <c r="H108" s="95"/>
      <c r="I108" s="95"/>
      <c r="J108" s="95"/>
      <c r="K108" s="95"/>
      <c r="L108" s="95"/>
      <c r="M108" s="95"/>
      <c r="N108" s="96"/>
    </row>
    <row r="109" spans="1:14">
      <c r="A109" s="1"/>
      <c r="B109" s="5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54"/>
    </row>
    <row r="110" spans="1:14" ht="15.75" thickBot="1">
      <c r="A110" s="1"/>
      <c r="B110" s="64" t="s">
        <v>15</v>
      </c>
      <c r="C110" s="1"/>
      <c r="D110" s="1"/>
      <c r="E110" s="1"/>
      <c r="F110" s="14">
        <v>1</v>
      </c>
      <c r="G110" s="14">
        <v>2</v>
      </c>
      <c r="H110" s="14">
        <v>3</v>
      </c>
      <c r="I110" s="14">
        <v>4</v>
      </c>
      <c r="J110" s="14">
        <v>5</v>
      </c>
      <c r="K110" s="97" t="s">
        <v>16</v>
      </c>
      <c r="L110" s="97"/>
      <c r="M110" s="14" t="s">
        <v>17</v>
      </c>
      <c r="N110" s="65" t="s">
        <v>18</v>
      </c>
    </row>
    <row r="111" spans="1:14">
      <c r="A111" s="1"/>
      <c r="B111" s="66" t="s">
        <v>19</v>
      </c>
      <c r="C111" s="91" t="str">
        <f>IF(C104&gt;"",C104&amp;" - "&amp;G104,"")</f>
        <v>Somervuori, Jukka - Kuljunlahti, Jorma</v>
      </c>
      <c r="D111" s="91"/>
      <c r="E111" s="42"/>
      <c r="F111" s="46">
        <v>8</v>
      </c>
      <c r="G111" s="46">
        <v>7</v>
      </c>
      <c r="H111" s="46">
        <v>7</v>
      </c>
      <c r="I111" s="46"/>
      <c r="J111" s="44"/>
      <c r="K111" s="16">
        <f>IF(ISBLANK(F111),"",COUNTIF(F111:J111,"&gt;=0"))</f>
        <v>3</v>
      </c>
      <c r="L111" s="17">
        <f>IF(ISBLANK(F111),"",IF(LEFT(F111)="-",1,0)+IF(LEFT(G111)="-",1,0)+IF(LEFT(H111)="-",1,0)+IF(LEFT(I111)="-",1,0)+IF(LEFT(J111)="-",1,0))</f>
        <v>0</v>
      </c>
      <c r="M111" s="18">
        <f t="shared" ref="M111:N115" si="4">IF(K111=3,1,"")</f>
        <v>1</v>
      </c>
      <c r="N111" s="67" t="str">
        <f t="shared" si="4"/>
        <v/>
      </c>
    </row>
    <row r="112" spans="1:14">
      <c r="A112" s="1"/>
      <c r="B112" s="66" t="s">
        <v>20</v>
      </c>
      <c r="C112" s="91" t="str">
        <f>IF(C105&gt;"",C105&amp;" - "&amp;G105,"")</f>
        <v>Lappalainen, Matti - Häiväläinen, Pekka</v>
      </c>
      <c r="D112" s="91"/>
      <c r="E112" s="42"/>
      <c r="F112" s="46">
        <v>5</v>
      </c>
      <c r="G112" s="46">
        <v>2</v>
      </c>
      <c r="H112" s="46">
        <v>9</v>
      </c>
      <c r="I112" s="46"/>
      <c r="J112" s="45"/>
      <c r="K112" s="19">
        <f>IF(ISBLANK(F112),"",COUNTIF(F112:J112,"&gt;=0"))</f>
        <v>3</v>
      </c>
      <c r="L112" s="20">
        <f>IF(ISBLANK(F112),"",IF(LEFT(F112)="-",1,0)+IF(LEFT(G112)="-",1,0)+IF(LEFT(H112)="-",1,0)+IF(LEFT(I112)="-",1,0)+IF(LEFT(J112)="-",1,0))</f>
        <v>0</v>
      </c>
      <c r="M112" s="21">
        <f t="shared" si="4"/>
        <v>1</v>
      </c>
      <c r="N112" s="68" t="str">
        <f t="shared" si="4"/>
        <v/>
      </c>
    </row>
    <row r="113" spans="1:14">
      <c r="A113" s="1"/>
      <c r="B113" s="69" t="s">
        <v>21</v>
      </c>
      <c r="C113" s="15" t="str">
        <f>IF(C107&gt;"",C107&amp;" / "&amp;C108,"")</f>
        <v>Somervuori, Jukka / Lappalainen, Matti</v>
      </c>
      <c r="D113" s="15" t="str">
        <f>IF(G107&gt;"",G107&amp;" / "&amp;G108,"")</f>
        <v>Kuljunlahti, Jorma / Häiväläinen, Pekka</v>
      </c>
      <c r="E113" s="43"/>
      <c r="F113" s="46">
        <v>8</v>
      </c>
      <c r="G113" s="46">
        <v>6</v>
      </c>
      <c r="H113" s="46">
        <v>4</v>
      </c>
      <c r="I113" s="46"/>
      <c r="J113" s="45"/>
      <c r="K113" s="19">
        <f>IF(ISBLANK(F113),"",COUNTIF(F113:J113,"&gt;=0"))</f>
        <v>3</v>
      </c>
      <c r="L113" s="20">
        <f>IF(ISBLANK(F113),"",IF(LEFT(F113)="-",1,0)+IF(LEFT(G113)="-",1,0)+IF(LEFT(H113)="-",1,0)+IF(LEFT(I113)="-",1,0)+IF(LEFT(J113)="-",1,0))</f>
        <v>0</v>
      </c>
      <c r="M113" s="21">
        <f t="shared" si="4"/>
        <v>1</v>
      </c>
      <c r="N113" s="68" t="str">
        <f t="shared" si="4"/>
        <v/>
      </c>
    </row>
    <row r="114" spans="1:14">
      <c r="A114" s="1"/>
      <c r="B114" s="66" t="s">
        <v>22</v>
      </c>
      <c r="C114" s="91" t="str">
        <f>IF(C104&gt;"",C104&amp;" - "&amp;G105,"")</f>
        <v>Somervuori, Jukka - Häiväläinen, Pekka</v>
      </c>
      <c r="D114" s="91"/>
      <c r="E114" s="42"/>
      <c r="F114" s="46"/>
      <c r="G114" s="46"/>
      <c r="H114" s="46"/>
      <c r="I114" s="46"/>
      <c r="J114" s="45"/>
      <c r="K114" s="19" t="str">
        <f>IF(ISBLANK(F114),"",COUNTIF(F114:J114,"&gt;=0"))</f>
        <v/>
      </c>
      <c r="L114" s="20" t="str">
        <f>IF(ISBLANK(F114),"",IF(LEFT(F114)="-",1,0)+IF(LEFT(G114)="-",1,0)+IF(LEFT(H114)="-",1,0)+IF(LEFT(I114)="-",1,0)+IF(LEFT(J114)="-",1,0))</f>
        <v/>
      </c>
      <c r="M114" s="21" t="str">
        <f t="shared" si="4"/>
        <v/>
      </c>
      <c r="N114" s="68" t="str">
        <f t="shared" si="4"/>
        <v/>
      </c>
    </row>
    <row r="115" spans="1:14" ht="15.75" thickBot="1">
      <c r="A115" s="1"/>
      <c r="B115" s="66" t="s">
        <v>23</v>
      </c>
      <c r="C115" s="91" t="str">
        <f>IF(C105&gt;"",C105&amp;" - "&amp;G104,"")</f>
        <v>Lappalainen, Matti - Kuljunlahti, Jorma</v>
      </c>
      <c r="D115" s="91"/>
      <c r="E115" s="42"/>
      <c r="F115" s="46"/>
      <c r="G115" s="46"/>
      <c r="H115" s="46"/>
      <c r="I115" s="46"/>
      <c r="J115" s="45"/>
      <c r="K115" s="22" t="str">
        <f>IF(ISBLANK(F115),"",COUNTIF(F115:J115,"&gt;=0"))</f>
        <v/>
      </c>
      <c r="L115" s="23" t="str">
        <f>IF(ISBLANK(F115),"",IF(LEFT(F115)="-",1,0)+IF(LEFT(G115)="-",1,0)+IF(LEFT(H115)="-",1,0)+IF(LEFT(I115)="-",1,0)+IF(LEFT(J115)="-",1,0))</f>
        <v/>
      </c>
      <c r="M115" s="24" t="str">
        <f t="shared" si="4"/>
        <v/>
      </c>
      <c r="N115" s="70" t="str">
        <f t="shared" si="4"/>
        <v/>
      </c>
    </row>
    <row r="116" spans="1:14" ht="19.5" thickBot="1">
      <c r="A116" s="1"/>
      <c r="B116" s="71"/>
      <c r="C116" s="25"/>
      <c r="D116" s="25"/>
      <c r="E116" s="25"/>
      <c r="F116" s="26"/>
      <c r="G116" s="26"/>
      <c r="H116" s="27"/>
      <c r="I116" s="92" t="s">
        <v>24</v>
      </c>
      <c r="J116" s="92"/>
      <c r="K116" s="28">
        <f>COUNTIF(K111:K115,"=3")</f>
        <v>3</v>
      </c>
      <c r="L116" s="29">
        <f>COUNTIF(L111:L115,"=3")</f>
        <v>0</v>
      </c>
      <c r="M116" s="40">
        <f>SUM(M111:M115)</f>
        <v>3</v>
      </c>
      <c r="N116" s="72">
        <f>SUM(N111:N115)</f>
        <v>0</v>
      </c>
    </row>
    <row r="117" spans="1:14">
      <c r="A117" s="1"/>
      <c r="B117" s="73" t="s">
        <v>25</v>
      </c>
      <c r="C117" s="25"/>
      <c r="D117" s="25"/>
      <c r="E117" s="25"/>
      <c r="F117" s="25"/>
      <c r="G117" s="25"/>
      <c r="H117" s="25"/>
      <c r="I117" s="25"/>
      <c r="J117" s="25"/>
      <c r="K117" s="1"/>
      <c r="L117" s="1"/>
      <c r="M117" s="1"/>
      <c r="N117" s="54"/>
    </row>
    <row r="118" spans="1:14">
      <c r="A118" s="1"/>
      <c r="B118" s="74" t="s">
        <v>26</v>
      </c>
      <c r="C118" s="32"/>
      <c r="D118" s="31" t="s">
        <v>27</v>
      </c>
      <c r="E118" s="32"/>
      <c r="F118" s="31" t="s">
        <v>28</v>
      </c>
      <c r="G118" s="31"/>
      <c r="H118" s="30"/>
      <c r="I118" s="1"/>
      <c r="J118" s="85" t="s">
        <v>29</v>
      </c>
      <c r="K118" s="85"/>
      <c r="L118" s="85"/>
      <c r="M118" s="85"/>
      <c r="N118" s="86"/>
    </row>
    <row r="119" spans="1:14" ht="21.75" thickBot="1">
      <c r="A119" s="1"/>
      <c r="B119" s="87"/>
      <c r="C119" s="88"/>
      <c r="D119" s="88"/>
      <c r="E119" s="33"/>
      <c r="F119" s="88"/>
      <c r="G119" s="88"/>
      <c r="H119" s="88"/>
      <c r="I119" s="88"/>
      <c r="J119" s="89" t="str">
        <f>IF(M116=3,C103,IF(N116=3,G103,""))</f>
        <v>BK</v>
      </c>
      <c r="K119" s="89"/>
      <c r="L119" s="89"/>
      <c r="M119" s="89"/>
      <c r="N119" s="90"/>
    </row>
    <row r="120" spans="1:14">
      <c r="A120" s="1"/>
      <c r="B120" s="78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80"/>
    </row>
    <row r="122" spans="1:14">
      <c r="A122" s="1"/>
      <c r="B122" s="51"/>
      <c r="C122" s="47"/>
      <c r="D122" s="47"/>
      <c r="E122" s="47"/>
      <c r="F122" s="52"/>
      <c r="G122" s="48" t="s">
        <v>0</v>
      </c>
      <c r="H122" s="49"/>
      <c r="I122" s="101" t="s">
        <v>134</v>
      </c>
      <c r="J122" s="101"/>
      <c r="K122" s="101"/>
      <c r="L122" s="101"/>
      <c r="M122" s="101"/>
      <c r="N122" s="102"/>
    </row>
    <row r="123" spans="1:14">
      <c r="A123" s="1"/>
      <c r="B123" s="53"/>
      <c r="C123" s="2" t="s">
        <v>1</v>
      </c>
      <c r="D123" s="2"/>
      <c r="E123" s="1"/>
      <c r="F123" s="3"/>
      <c r="G123" s="48" t="s">
        <v>2</v>
      </c>
      <c r="H123" s="50"/>
      <c r="I123" s="101" t="s">
        <v>35</v>
      </c>
      <c r="J123" s="101"/>
      <c r="K123" s="101"/>
      <c r="L123" s="101"/>
      <c r="M123" s="101"/>
      <c r="N123" s="102"/>
    </row>
    <row r="124" spans="1:14" ht="15.75">
      <c r="A124" s="1"/>
      <c r="B124" s="53"/>
      <c r="C124" s="5" t="s">
        <v>3</v>
      </c>
      <c r="D124" s="5"/>
      <c r="E124" s="1"/>
      <c r="F124" s="3"/>
      <c r="G124" s="48" t="s">
        <v>4</v>
      </c>
      <c r="H124" s="50"/>
      <c r="I124" s="101" t="s">
        <v>138</v>
      </c>
      <c r="J124" s="101"/>
      <c r="K124" s="101"/>
      <c r="L124" s="101"/>
      <c r="M124" s="101"/>
      <c r="N124" s="102"/>
    </row>
    <row r="125" spans="1:14" ht="15.75">
      <c r="A125" s="1"/>
      <c r="B125" s="53"/>
      <c r="C125" s="1" t="s">
        <v>5</v>
      </c>
      <c r="D125" s="5"/>
      <c r="E125" s="1"/>
      <c r="F125" s="3"/>
      <c r="G125" s="48" t="s">
        <v>6</v>
      </c>
      <c r="H125" s="50"/>
      <c r="I125" s="105">
        <v>44877</v>
      </c>
      <c r="J125" s="105"/>
      <c r="K125" s="105"/>
      <c r="L125" s="105"/>
      <c r="M125" s="105"/>
      <c r="N125" s="106"/>
    </row>
    <row r="126" spans="1:14" ht="15.75" thickBot="1">
      <c r="A126" s="1"/>
      <c r="B126" s="5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54"/>
    </row>
    <row r="127" spans="1:14">
      <c r="A127" s="1"/>
      <c r="B127" s="55" t="s">
        <v>7</v>
      </c>
      <c r="C127" s="103" t="s">
        <v>113</v>
      </c>
      <c r="D127" s="103"/>
      <c r="E127" s="7"/>
      <c r="F127" s="6" t="s">
        <v>8</v>
      </c>
      <c r="G127" s="103" t="s">
        <v>59</v>
      </c>
      <c r="H127" s="103"/>
      <c r="I127" s="103"/>
      <c r="J127" s="103"/>
      <c r="K127" s="103"/>
      <c r="L127" s="103"/>
      <c r="M127" s="103"/>
      <c r="N127" s="104"/>
    </row>
    <row r="128" spans="1:14">
      <c r="A128" s="1"/>
      <c r="B128" s="57" t="s">
        <v>9</v>
      </c>
      <c r="C128" s="93" t="s">
        <v>98</v>
      </c>
      <c r="D128" s="93"/>
      <c r="E128" s="9"/>
      <c r="F128" s="8" t="s">
        <v>10</v>
      </c>
      <c r="G128" s="93" t="s">
        <v>114</v>
      </c>
      <c r="H128" s="93"/>
      <c r="I128" s="93"/>
      <c r="J128" s="93"/>
      <c r="K128" s="93"/>
      <c r="L128" s="93"/>
      <c r="M128" s="93"/>
      <c r="N128" s="94"/>
    </row>
    <row r="129" spans="1:14">
      <c r="A129" s="1"/>
      <c r="B129" s="57" t="s">
        <v>11</v>
      </c>
      <c r="C129" s="93" t="s">
        <v>97</v>
      </c>
      <c r="D129" s="93"/>
      <c r="E129" s="9"/>
      <c r="F129" s="8" t="s">
        <v>12</v>
      </c>
      <c r="G129" s="93" t="s">
        <v>115</v>
      </c>
      <c r="H129" s="93"/>
      <c r="I129" s="93"/>
      <c r="J129" s="93"/>
      <c r="K129" s="93"/>
      <c r="L129" s="93"/>
      <c r="M129" s="93"/>
      <c r="N129" s="94"/>
    </row>
    <row r="130" spans="1:14">
      <c r="A130" s="1"/>
      <c r="B130" s="98" t="s">
        <v>13</v>
      </c>
      <c r="C130" s="99"/>
      <c r="D130" s="99"/>
      <c r="E130" s="10"/>
      <c r="F130" s="99" t="s">
        <v>13</v>
      </c>
      <c r="G130" s="99"/>
      <c r="H130" s="99"/>
      <c r="I130" s="99"/>
      <c r="J130" s="99"/>
      <c r="K130" s="99"/>
      <c r="L130" s="99"/>
      <c r="M130" s="99"/>
      <c r="N130" s="100"/>
    </row>
    <row r="131" spans="1:14">
      <c r="A131" s="1"/>
      <c r="B131" s="61" t="s">
        <v>14</v>
      </c>
      <c r="C131" s="93" t="s">
        <v>98</v>
      </c>
      <c r="D131" s="93"/>
      <c r="E131" s="9"/>
      <c r="F131" s="11" t="s">
        <v>14</v>
      </c>
      <c r="G131" s="93" t="s">
        <v>114</v>
      </c>
      <c r="H131" s="93"/>
      <c r="I131" s="93"/>
      <c r="J131" s="93"/>
      <c r="K131" s="93"/>
      <c r="L131" s="93"/>
      <c r="M131" s="93"/>
      <c r="N131" s="94"/>
    </row>
    <row r="132" spans="1:14" ht="15.75" thickBot="1">
      <c r="A132" s="1"/>
      <c r="B132" s="62" t="s">
        <v>14</v>
      </c>
      <c r="C132" s="95" t="s">
        <v>97</v>
      </c>
      <c r="D132" s="95"/>
      <c r="E132" s="13"/>
      <c r="F132" s="12" t="s">
        <v>14</v>
      </c>
      <c r="G132" s="95" t="s">
        <v>115</v>
      </c>
      <c r="H132" s="95"/>
      <c r="I132" s="95"/>
      <c r="J132" s="95"/>
      <c r="K132" s="95"/>
      <c r="L132" s="95"/>
      <c r="M132" s="95"/>
      <c r="N132" s="96"/>
    </row>
    <row r="133" spans="1:14">
      <c r="A133" s="1"/>
      <c r="B133" s="5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54"/>
    </row>
    <row r="134" spans="1:14" ht="15.75" thickBot="1">
      <c r="A134" s="1"/>
      <c r="B134" s="64" t="s">
        <v>15</v>
      </c>
      <c r="C134" s="1"/>
      <c r="D134" s="1"/>
      <c r="E134" s="1"/>
      <c r="F134" s="14">
        <v>1</v>
      </c>
      <c r="G134" s="14">
        <v>2</v>
      </c>
      <c r="H134" s="14">
        <v>3</v>
      </c>
      <c r="I134" s="14">
        <v>4</v>
      </c>
      <c r="J134" s="14">
        <v>5</v>
      </c>
      <c r="K134" s="97" t="s">
        <v>16</v>
      </c>
      <c r="L134" s="97"/>
      <c r="M134" s="14" t="s">
        <v>17</v>
      </c>
      <c r="N134" s="65" t="s">
        <v>18</v>
      </c>
    </row>
    <row r="135" spans="1:14">
      <c r="A135" s="1"/>
      <c r="B135" s="66" t="s">
        <v>19</v>
      </c>
      <c r="C135" s="91" t="str">
        <f>IF(C128&gt;"",C128&amp;" - "&amp;G128,"")</f>
        <v>Kalenius, Markku - Saukko, Lauri</v>
      </c>
      <c r="D135" s="91"/>
      <c r="E135" s="42"/>
      <c r="F135" s="46" t="s">
        <v>116</v>
      </c>
      <c r="G135" s="46"/>
      <c r="H135" s="46"/>
      <c r="I135" s="46"/>
      <c r="J135" s="44"/>
      <c r="K135" s="16">
        <f>IF(ISBLANK(F135),"",COUNTIF(F135:J135,"&gt;=0"))</f>
        <v>0</v>
      </c>
      <c r="L135" s="17">
        <f>IF(ISBLANK(F135),"",IF(LEFT(F135)="-",1,0)+IF(LEFT(G135)="-",1,0)+IF(LEFT(H135)="-",1,0)+IF(LEFT(I135)="-",1,0)+IF(LEFT(J135)="-",1,0))</f>
        <v>0</v>
      </c>
      <c r="M135" s="18" t="str">
        <f t="shared" ref="M135:N139" si="5">IF(K135=3,1,"")</f>
        <v/>
      </c>
      <c r="N135" s="67">
        <v>1</v>
      </c>
    </row>
    <row r="136" spans="1:14">
      <c r="A136" s="1"/>
      <c r="B136" s="66" t="s">
        <v>20</v>
      </c>
      <c r="C136" s="91" t="str">
        <f>IF(C129&gt;"",C129&amp;" - "&amp;G129,"")</f>
        <v>Taive, Kari - Reiman, Seppo</v>
      </c>
      <c r="D136" s="91"/>
      <c r="E136" s="42"/>
      <c r="F136" s="46" t="s">
        <v>116</v>
      </c>
      <c r="G136" s="46"/>
      <c r="H136" s="46"/>
      <c r="I136" s="46"/>
      <c r="J136" s="45"/>
      <c r="K136" s="19">
        <f>IF(ISBLANK(F136),"",COUNTIF(F136:J136,"&gt;=0"))</f>
        <v>0</v>
      </c>
      <c r="L136" s="20">
        <f>IF(ISBLANK(F136),"",IF(LEFT(F136)="-",1,0)+IF(LEFT(G136)="-",1,0)+IF(LEFT(H136)="-",1,0)+IF(LEFT(I136)="-",1,0)+IF(LEFT(J136)="-",1,0))</f>
        <v>0</v>
      </c>
      <c r="M136" s="21" t="str">
        <f t="shared" si="5"/>
        <v/>
      </c>
      <c r="N136" s="68">
        <v>1</v>
      </c>
    </row>
    <row r="137" spans="1:14">
      <c r="A137" s="1"/>
      <c r="B137" s="69" t="s">
        <v>21</v>
      </c>
      <c r="C137" s="15" t="str">
        <f>IF(C131&gt;"",C131&amp;" / "&amp;C132,"")</f>
        <v>Kalenius, Markku / Taive, Kari</v>
      </c>
      <c r="D137" s="15" t="str">
        <f>IF(G131&gt;"",G131&amp;" / "&amp;G132,"")</f>
        <v>Saukko, Lauri / Reiman, Seppo</v>
      </c>
      <c r="E137" s="43"/>
      <c r="F137" s="46" t="s">
        <v>116</v>
      </c>
      <c r="G137" s="46"/>
      <c r="H137" s="46"/>
      <c r="I137" s="46"/>
      <c r="J137" s="45"/>
      <c r="K137" s="19">
        <f>IF(ISBLANK(F137),"",COUNTIF(F137:J137,"&gt;=0"))</f>
        <v>0</v>
      </c>
      <c r="L137" s="20">
        <f>IF(ISBLANK(F137),"",IF(LEFT(F137)="-",1,0)+IF(LEFT(G137)="-",1,0)+IF(LEFT(H137)="-",1,0)+IF(LEFT(I137)="-",1,0)+IF(LEFT(J137)="-",1,0))</f>
        <v>0</v>
      </c>
      <c r="M137" s="21" t="str">
        <f t="shared" si="5"/>
        <v/>
      </c>
      <c r="N137" s="68">
        <v>1</v>
      </c>
    </row>
    <row r="138" spans="1:14">
      <c r="A138" s="1"/>
      <c r="B138" s="66" t="s">
        <v>22</v>
      </c>
      <c r="C138" s="91" t="str">
        <f>IF(C128&gt;"",C128&amp;" - "&amp;G129,"")</f>
        <v>Kalenius, Markku - Reiman, Seppo</v>
      </c>
      <c r="D138" s="91"/>
      <c r="E138" s="42"/>
      <c r="F138" s="46"/>
      <c r="G138" s="46"/>
      <c r="H138" s="46"/>
      <c r="I138" s="46"/>
      <c r="J138" s="45"/>
      <c r="K138" s="19" t="str">
        <f>IF(ISBLANK(F138),"",COUNTIF(F138:J138,"&gt;=0"))</f>
        <v/>
      </c>
      <c r="L138" s="20" t="str">
        <f>IF(ISBLANK(F138),"",IF(LEFT(F138)="-",1,0)+IF(LEFT(G138)="-",1,0)+IF(LEFT(H138)="-",1,0)+IF(LEFT(I138)="-",1,0)+IF(LEFT(J138)="-",1,0))</f>
        <v/>
      </c>
      <c r="M138" s="21" t="str">
        <f t="shared" si="5"/>
        <v/>
      </c>
      <c r="N138" s="68" t="str">
        <f t="shared" si="5"/>
        <v/>
      </c>
    </row>
    <row r="139" spans="1:14" ht="15.75" thickBot="1">
      <c r="A139" s="1"/>
      <c r="B139" s="66" t="s">
        <v>23</v>
      </c>
      <c r="C139" s="91" t="str">
        <f>IF(C129&gt;"",C129&amp;" - "&amp;G128,"")</f>
        <v>Taive, Kari - Saukko, Lauri</v>
      </c>
      <c r="D139" s="91"/>
      <c r="E139" s="42"/>
      <c r="F139" s="46"/>
      <c r="G139" s="46"/>
      <c r="H139" s="46"/>
      <c r="I139" s="46"/>
      <c r="J139" s="45"/>
      <c r="K139" s="22" t="str">
        <f>IF(ISBLANK(F139),"",COUNTIF(F139:J139,"&gt;=0"))</f>
        <v/>
      </c>
      <c r="L139" s="23" t="str">
        <f>IF(ISBLANK(F139),"",IF(LEFT(F139)="-",1,0)+IF(LEFT(G139)="-",1,0)+IF(LEFT(H139)="-",1,0)+IF(LEFT(I139)="-",1,0)+IF(LEFT(J139)="-",1,0))</f>
        <v/>
      </c>
      <c r="M139" s="24" t="str">
        <f t="shared" si="5"/>
        <v/>
      </c>
      <c r="N139" s="70" t="str">
        <f t="shared" si="5"/>
        <v/>
      </c>
    </row>
    <row r="140" spans="1:14" ht="19.5" thickBot="1">
      <c r="A140" s="1"/>
      <c r="B140" s="71"/>
      <c r="C140" s="25"/>
      <c r="D140" s="25"/>
      <c r="E140" s="25"/>
      <c r="F140" s="26"/>
      <c r="G140" s="26"/>
      <c r="H140" s="27"/>
      <c r="I140" s="92" t="s">
        <v>24</v>
      </c>
      <c r="J140" s="92"/>
      <c r="K140" s="28">
        <f>COUNTIF(K135:K139,"=3")</f>
        <v>0</v>
      </c>
      <c r="L140" s="29">
        <f>COUNTIF(L135:L139,"=3")</f>
        <v>0</v>
      </c>
      <c r="M140" s="40">
        <f>SUM(M135:M139)</f>
        <v>0</v>
      </c>
      <c r="N140" s="72">
        <f>SUM(N135:N139)</f>
        <v>3</v>
      </c>
    </row>
    <row r="141" spans="1:14">
      <c r="A141" s="1"/>
      <c r="B141" s="73" t="s">
        <v>25</v>
      </c>
      <c r="C141" s="25"/>
      <c r="D141" s="25"/>
      <c r="E141" s="25"/>
      <c r="F141" s="25"/>
      <c r="G141" s="25"/>
      <c r="H141" s="25"/>
      <c r="I141" s="25"/>
      <c r="J141" s="25"/>
      <c r="K141" s="1"/>
      <c r="L141" s="1"/>
      <c r="M141" s="1"/>
      <c r="N141" s="54"/>
    </row>
    <row r="142" spans="1:14">
      <c r="A142" s="1"/>
      <c r="B142" s="74" t="s">
        <v>26</v>
      </c>
      <c r="C142" s="32"/>
      <c r="D142" s="31" t="s">
        <v>27</v>
      </c>
      <c r="E142" s="32"/>
      <c r="F142" s="31" t="s">
        <v>28</v>
      </c>
      <c r="G142" s="31"/>
      <c r="H142" s="30"/>
      <c r="I142" s="1"/>
      <c r="J142" s="85" t="s">
        <v>29</v>
      </c>
      <c r="K142" s="85"/>
      <c r="L142" s="85"/>
      <c r="M142" s="85"/>
      <c r="N142" s="86"/>
    </row>
    <row r="143" spans="1:14" ht="21.75" thickBot="1">
      <c r="A143" s="1"/>
      <c r="B143" s="87"/>
      <c r="C143" s="88"/>
      <c r="D143" s="88"/>
      <c r="E143" s="33"/>
      <c r="F143" s="88"/>
      <c r="G143" s="88"/>
      <c r="H143" s="88"/>
      <c r="I143" s="88"/>
      <c r="J143" s="89" t="str">
        <f>IF(M140=3,C127,IF(N140=3,G127,""))</f>
        <v>Pt-2000</v>
      </c>
      <c r="K143" s="89"/>
      <c r="L143" s="89"/>
      <c r="M143" s="89"/>
      <c r="N143" s="90"/>
    </row>
    <row r="144" spans="1:14">
      <c r="A144" s="1"/>
      <c r="B144" s="78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80"/>
    </row>
    <row r="146" spans="1:14">
      <c r="A146" s="1"/>
      <c r="B146" s="51"/>
      <c r="C146" s="47"/>
      <c r="D146" s="47"/>
      <c r="E146" s="47"/>
      <c r="F146" s="52"/>
      <c r="G146" s="48" t="s">
        <v>0</v>
      </c>
      <c r="H146" s="49"/>
      <c r="I146" s="101" t="s">
        <v>134</v>
      </c>
      <c r="J146" s="101"/>
      <c r="K146" s="101"/>
      <c r="L146" s="101"/>
      <c r="M146" s="101"/>
      <c r="N146" s="102"/>
    </row>
    <row r="147" spans="1:14">
      <c r="A147" s="1"/>
      <c r="B147" s="53"/>
      <c r="C147" s="2" t="s">
        <v>1</v>
      </c>
      <c r="D147" s="2"/>
      <c r="E147" s="1"/>
      <c r="F147" s="3"/>
      <c r="G147" s="48" t="s">
        <v>2</v>
      </c>
      <c r="H147" s="50"/>
      <c r="I147" s="101" t="s">
        <v>35</v>
      </c>
      <c r="J147" s="101"/>
      <c r="K147" s="101"/>
      <c r="L147" s="101"/>
      <c r="M147" s="101"/>
      <c r="N147" s="102"/>
    </row>
    <row r="148" spans="1:14" ht="15.75">
      <c r="A148" s="1"/>
      <c r="B148" s="53"/>
      <c r="C148" s="5" t="s">
        <v>3</v>
      </c>
      <c r="D148" s="5"/>
      <c r="E148" s="1"/>
      <c r="F148" s="3"/>
      <c r="G148" s="48" t="s">
        <v>4</v>
      </c>
      <c r="H148" s="50"/>
      <c r="I148" s="101" t="s">
        <v>138</v>
      </c>
      <c r="J148" s="101"/>
      <c r="K148" s="101"/>
      <c r="L148" s="101"/>
      <c r="M148" s="101"/>
      <c r="N148" s="102"/>
    </row>
    <row r="149" spans="1:14" ht="15.75">
      <c r="A149" s="1"/>
      <c r="B149" s="53"/>
      <c r="C149" s="1" t="s">
        <v>5</v>
      </c>
      <c r="D149" s="5"/>
      <c r="E149" s="1"/>
      <c r="F149" s="3"/>
      <c r="G149" s="48" t="s">
        <v>6</v>
      </c>
      <c r="H149" s="50"/>
      <c r="I149" s="105">
        <v>44877</v>
      </c>
      <c r="J149" s="105"/>
      <c r="K149" s="105"/>
      <c r="L149" s="105"/>
      <c r="M149" s="105"/>
      <c r="N149" s="106"/>
    </row>
    <row r="150" spans="1:14" ht="15.75" thickBot="1">
      <c r="A150" s="1"/>
      <c r="B150" s="5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54"/>
    </row>
    <row r="151" spans="1:14">
      <c r="A151" s="1"/>
      <c r="B151" s="55" t="s">
        <v>7</v>
      </c>
      <c r="C151" s="103" t="s">
        <v>67</v>
      </c>
      <c r="D151" s="103"/>
      <c r="E151" s="7"/>
      <c r="F151" s="6" t="s">
        <v>8</v>
      </c>
      <c r="G151" s="103" t="s">
        <v>119</v>
      </c>
      <c r="H151" s="103"/>
      <c r="I151" s="103"/>
      <c r="J151" s="103"/>
      <c r="K151" s="103"/>
      <c r="L151" s="103"/>
      <c r="M151" s="103"/>
      <c r="N151" s="104"/>
    </row>
    <row r="152" spans="1:14">
      <c r="A152" s="1"/>
      <c r="B152" s="57" t="s">
        <v>9</v>
      </c>
      <c r="C152" s="93" t="s">
        <v>117</v>
      </c>
      <c r="D152" s="93"/>
      <c r="E152" s="9"/>
      <c r="F152" s="8" t="s">
        <v>10</v>
      </c>
      <c r="G152" s="93" t="s">
        <v>104</v>
      </c>
      <c r="H152" s="93"/>
      <c r="I152" s="93"/>
      <c r="J152" s="93"/>
      <c r="K152" s="93"/>
      <c r="L152" s="93"/>
      <c r="M152" s="93"/>
      <c r="N152" s="94"/>
    </row>
    <row r="153" spans="1:14">
      <c r="A153" s="1"/>
      <c r="B153" s="57" t="s">
        <v>11</v>
      </c>
      <c r="C153" s="93" t="s">
        <v>118</v>
      </c>
      <c r="D153" s="93"/>
      <c r="E153" s="9"/>
      <c r="F153" s="8" t="s">
        <v>12</v>
      </c>
      <c r="G153" s="93" t="s">
        <v>103</v>
      </c>
      <c r="H153" s="93"/>
      <c r="I153" s="93"/>
      <c r="J153" s="93"/>
      <c r="K153" s="93"/>
      <c r="L153" s="93"/>
      <c r="M153" s="93"/>
      <c r="N153" s="94"/>
    </row>
    <row r="154" spans="1:14">
      <c r="A154" s="1"/>
      <c r="B154" s="98" t="s">
        <v>13</v>
      </c>
      <c r="C154" s="99"/>
      <c r="D154" s="99"/>
      <c r="E154" s="10"/>
      <c r="F154" s="99" t="s">
        <v>13</v>
      </c>
      <c r="G154" s="99"/>
      <c r="H154" s="99"/>
      <c r="I154" s="99"/>
      <c r="J154" s="99"/>
      <c r="K154" s="99"/>
      <c r="L154" s="99"/>
      <c r="M154" s="99"/>
      <c r="N154" s="100"/>
    </row>
    <row r="155" spans="1:14">
      <c r="A155" s="1"/>
      <c r="B155" s="61" t="s">
        <v>14</v>
      </c>
      <c r="C155" s="93" t="s">
        <v>117</v>
      </c>
      <c r="D155" s="93"/>
      <c r="E155" s="9"/>
      <c r="F155" s="11" t="s">
        <v>14</v>
      </c>
      <c r="G155" s="93" t="s">
        <v>104</v>
      </c>
      <c r="H155" s="93"/>
      <c r="I155" s="93"/>
      <c r="J155" s="93"/>
      <c r="K155" s="93"/>
      <c r="L155" s="93"/>
      <c r="M155" s="93"/>
      <c r="N155" s="94"/>
    </row>
    <row r="156" spans="1:14" ht="15.75" thickBot="1">
      <c r="A156" s="1"/>
      <c r="B156" s="62" t="s">
        <v>14</v>
      </c>
      <c r="C156" s="95" t="s">
        <v>118</v>
      </c>
      <c r="D156" s="95"/>
      <c r="E156" s="13"/>
      <c r="F156" s="12" t="s">
        <v>14</v>
      </c>
      <c r="G156" s="95" t="s">
        <v>103</v>
      </c>
      <c r="H156" s="95"/>
      <c r="I156" s="95"/>
      <c r="J156" s="95"/>
      <c r="K156" s="95"/>
      <c r="L156" s="95"/>
      <c r="M156" s="95"/>
      <c r="N156" s="96"/>
    </row>
    <row r="157" spans="1:14">
      <c r="A157" s="1"/>
      <c r="B157" s="5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54"/>
    </row>
    <row r="158" spans="1:14" ht="15.75" thickBot="1">
      <c r="A158" s="1"/>
      <c r="B158" s="64" t="s">
        <v>15</v>
      </c>
      <c r="C158" s="1"/>
      <c r="D158" s="1"/>
      <c r="E158" s="1"/>
      <c r="F158" s="14">
        <v>1</v>
      </c>
      <c r="G158" s="14">
        <v>2</v>
      </c>
      <c r="H158" s="14">
        <v>3</v>
      </c>
      <c r="I158" s="14">
        <v>4</v>
      </c>
      <c r="J158" s="14">
        <v>5</v>
      </c>
      <c r="K158" s="97" t="s">
        <v>16</v>
      </c>
      <c r="L158" s="97"/>
      <c r="M158" s="14" t="s">
        <v>17</v>
      </c>
      <c r="N158" s="65" t="s">
        <v>18</v>
      </c>
    </row>
    <row r="159" spans="1:14">
      <c r="A159" s="1"/>
      <c r="B159" s="66" t="s">
        <v>19</v>
      </c>
      <c r="C159" s="91" t="str">
        <f>IF(C152&gt;"",C152&amp;" - "&amp;G152,"")</f>
        <v>Huttunen, Leif - Koskinen, Veikko</v>
      </c>
      <c r="D159" s="91"/>
      <c r="E159" s="42"/>
      <c r="F159" s="46">
        <v>9</v>
      </c>
      <c r="G159" s="46">
        <v>4</v>
      </c>
      <c r="H159" s="46">
        <v>4</v>
      </c>
      <c r="I159" s="46"/>
      <c r="J159" s="44"/>
      <c r="K159" s="16">
        <f>IF(ISBLANK(F159),"",COUNTIF(F159:J159,"&gt;=0"))</f>
        <v>3</v>
      </c>
      <c r="L159" s="17">
        <f>IF(ISBLANK(F159),"",IF(LEFT(F159)="-",1,0)+IF(LEFT(G159)="-",1,0)+IF(LEFT(H159)="-",1,0)+IF(LEFT(I159)="-",1,0)+IF(LEFT(J159)="-",1,0))</f>
        <v>0</v>
      </c>
      <c r="M159" s="18">
        <f t="shared" ref="M159:N163" si="6">IF(K159=3,1,"")</f>
        <v>1</v>
      </c>
      <c r="N159" s="67" t="str">
        <f t="shared" si="6"/>
        <v/>
      </c>
    </row>
    <row r="160" spans="1:14">
      <c r="A160" s="1"/>
      <c r="B160" s="66" t="s">
        <v>20</v>
      </c>
      <c r="C160" s="91" t="str">
        <f>IF(C153&gt;"",C153&amp;" - "&amp;G153,"")</f>
        <v>Siitonen, Kauko - Juntunen, Veikko</v>
      </c>
      <c r="D160" s="91"/>
      <c r="E160" s="42"/>
      <c r="F160" s="46">
        <v>-5</v>
      </c>
      <c r="G160" s="46">
        <v>-2</v>
      </c>
      <c r="H160" s="46">
        <v>-5</v>
      </c>
      <c r="I160" s="46"/>
      <c r="J160" s="45"/>
      <c r="K160" s="19">
        <f>IF(ISBLANK(F160),"",COUNTIF(F160:J160,"&gt;=0"))</f>
        <v>0</v>
      </c>
      <c r="L160" s="20">
        <f>IF(ISBLANK(F160),"",IF(LEFT(F160)="-",1,0)+IF(LEFT(G160)="-",1,0)+IF(LEFT(H160)="-",1,0)+IF(LEFT(I160)="-",1,0)+IF(LEFT(J160)="-",1,0))</f>
        <v>3</v>
      </c>
      <c r="M160" s="21" t="str">
        <f t="shared" si="6"/>
        <v/>
      </c>
      <c r="N160" s="68">
        <f t="shared" si="6"/>
        <v>1</v>
      </c>
    </row>
    <row r="161" spans="1:14">
      <c r="A161" s="1"/>
      <c r="B161" s="69" t="s">
        <v>21</v>
      </c>
      <c r="C161" s="15" t="str">
        <f>IF(C155&gt;"",C155&amp;" / "&amp;C156,"")</f>
        <v>Huttunen, Leif / Siitonen, Kauko</v>
      </c>
      <c r="D161" s="15" t="str">
        <f>IF(G155&gt;"",G155&amp;" / "&amp;G156,"")</f>
        <v>Koskinen, Veikko / Juntunen, Veikko</v>
      </c>
      <c r="E161" s="43"/>
      <c r="F161" s="46">
        <v>7</v>
      </c>
      <c r="G161" s="46">
        <v>-6</v>
      </c>
      <c r="H161" s="46">
        <v>6</v>
      </c>
      <c r="I161" s="46">
        <v>-7</v>
      </c>
      <c r="J161" s="45">
        <v>-2</v>
      </c>
      <c r="K161" s="19">
        <f>IF(ISBLANK(F161),"",COUNTIF(F161:J161,"&gt;=0"))</f>
        <v>2</v>
      </c>
      <c r="L161" s="20">
        <f>IF(ISBLANK(F161),"",IF(LEFT(F161)="-",1,0)+IF(LEFT(G161)="-",1,0)+IF(LEFT(H161)="-",1,0)+IF(LEFT(I161)="-",1,0)+IF(LEFT(J161)="-",1,0))</f>
        <v>3</v>
      </c>
      <c r="M161" s="21" t="str">
        <f t="shared" si="6"/>
        <v/>
      </c>
      <c r="N161" s="68">
        <f t="shared" si="6"/>
        <v>1</v>
      </c>
    </row>
    <row r="162" spans="1:14">
      <c r="A162" s="1"/>
      <c r="B162" s="66" t="s">
        <v>22</v>
      </c>
      <c r="C162" s="91" t="str">
        <f>IF(C152&gt;"",C152&amp;" - "&amp;G153,"")</f>
        <v>Huttunen, Leif - Juntunen, Veikko</v>
      </c>
      <c r="D162" s="91"/>
      <c r="E162" s="42"/>
      <c r="F162" s="46">
        <v>15</v>
      </c>
      <c r="G162" s="46">
        <v>2</v>
      </c>
      <c r="H162" s="46">
        <v>7</v>
      </c>
      <c r="I162" s="46"/>
      <c r="J162" s="45"/>
      <c r="K162" s="19">
        <f>IF(ISBLANK(F162),"",COUNTIF(F162:J162,"&gt;=0"))</f>
        <v>3</v>
      </c>
      <c r="L162" s="20">
        <f>IF(ISBLANK(F162),"",IF(LEFT(F162)="-",1,0)+IF(LEFT(G162)="-",1,0)+IF(LEFT(H162)="-",1,0)+IF(LEFT(I162)="-",1,0)+IF(LEFT(J162)="-",1,0))</f>
        <v>0</v>
      </c>
      <c r="M162" s="21">
        <f t="shared" si="6"/>
        <v>1</v>
      </c>
      <c r="N162" s="68" t="str">
        <f t="shared" si="6"/>
        <v/>
      </c>
    </row>
    <row r="163" spans="1:14" ht="15.75" thickBot="1">
      <c r="A163" s="1"/>
      <c r="B163" s="66" t="s">
        <v>23</v>
      </c>
      <c r="C163" s="91" t="str">
        <f>IF(C153&gt;"",C153&amp;" - "&amp;G152,"")</f>
        <v>Siitonen, Kauko - Koskinen, Veikko</v>
      </c>
      <c r="D163" s="91"/>
      <c r="E163" s="42"/>
      <c r="F163" s="46">
        <v>-5</v>
      </c>
      <c r="G163" s="46">
        <v>-6</v>
      </c>
      <c r="H163" s="46">
        <v>-10</v>
      </c>
      <c r="I163" s="46"/>
      <c r="J163" s="45"/>
      <c r="K163" s="22">
        <f>IF(ISBLANK(F163),"",COUNTIF(F163:J163,"&gt;=0"))</f>
        <v>0</v>
      </c>
      <c r="L163" s="23">
        <f>IF(ISBLANK(F163),"",IF(LEFT(F163)="-",1,0)+IF(LEFT(G163)="-",1,0)+IF(LEFT(H163)="-",1,0)+IF(LEFT(I163)="-",1,0)+IF(LEFT(J163)="-",1,0))</f>
        <v>3</v>
      </c>
      <c r="M163" s="24" t="str">
        <f t="shared" si="6"/>
        <v/>
      </c>
      <c r="N163" s="70">
        <f t="shared" si="6"/>
        <v>1</v>
      </c>
    </row>
    <row r="164" spans="1:14" ht="19.5" thickBot="1">
      <c r="A164" s="1"/>
      <c r="B164" s="71"/>
      <c r="C164" s="25"/>
      <c r="D164" s="25"/>
      <c r="E164" s="25"/>
      <c r="F164" s="26"/>
      <c r="G164" s="26"/>
      <c r="H164" s="27"/>
      <c r="I164" s="92" t="s">
        <v>24</v>
      </c>
      <c r="J164" s="92"/>
      <c r="K164" s="28">
        <f>COUNTIF(K159:K163,"=3")</f>
        <v>2</v>
      </c>
      <c r="L164" s="29">
        <f>COUNTIF(L159:L163,"=3")</f>
        <v>3</v>
      </c>
      <c r="M164" s="40">
        <f>SUM(M159:M163)</f>
        <v>2</v>
      </c>
      <c r="N164" s="72">
        <f>SUM(N159:N163)</f>
        <v>3</v>
      </c>
    </row>
    <row r="165" spans="1:14">
      <c r="A165" s="1"/>
      <c r="B165" s="73" t="s">
        <v>25</v>
      </c>
      <c r="C165" s="25"/>
      <c r="D165" s="25"/>
      <c r="E165" s="25"/>
      <c r="F165" s="25"/>
      <c r="G165" s="25"/>
      <c r="H165" s="25"/>
      <c r="I165" s="25"/>
      <c r="J165" s="25"/>
      <c r="K165" s="1"/>
      <c r="L165" s="1"/>
      <c r="M165" s="1"/>
      <c r="N165" s="54"/>
    </row>
    <row r="166" spans="1:14">
      <c r="A166" s="1"/>
      <c r="B166" s="74" t="s">
        <v>26</v>
      </c>
      <c r="C166" s="32"/>
      <c r="D166" s="31" t="s">
        <v>27</v>
      </c>
      <c r="E166" s="32"/>
      <c r="F166" s="31" t="s">
        <v>28</v>
      </c>
      <c r="G166" s="31"/>
      <c r="H166" s="30"/>
      <c r="I166" s="1"/>
      <c r="J166" s="85" t="s">
        <v>29</v>
      </c>
      <c r="K166" s="85"/>
      <c r="L166" s="85"/>
      <c r="M166" s="85"/>
      <c r="N166" s="86"/>
    </row>
    <row r="167" spans="1:14" ht="21.75" thickBot="1">
      <c r="A167" s="1"/>
      <c r="B167" s="87"/>
      <c r="C167" s="88"/>
      <c r="D167" s="88"/>
      <c r="E167" s="33"/>
      <c r="F167" s="88"/>
      <c r="G167" s="88"/>
      <c r="H167" s="88"/>
      <c r="I167" s="88"/>
      <c r="J167" s="89" t="str">
        <f>IF(M164=3,C151,IF(N164=3,G151,""))</f>
        <v>ToTe</v>
      </c>
      <c r="K167" s="89"/>
      <c r="L167" s="89"/>
      <c r="M167" s="89"/>
      <c r="N167" s="90"/>
    </row>
    <row r="168" spans="1:14">
      <c r="A168" s="1"/>
      <c r="B168" s="78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80"/>
    </row>
    <row r="170" spans="1:14">
      <c r="A170" s="1"/>
      <c r="B170" s="51"/>
      <c r="C170" s="47"/>
      <c r="D170" s="47"/>
      <c r="E170" s="47"/>
      <c r="F170" s="52"/>
      <c r="G170" s="48" t="s">
        <v>0</v>
      </c>
      <c r="H170" s="49"/>
      <c r="I170" s="101" t="s">
        <v>134</v>
      </c>
      <c r="J170" s="101"/>
      <c r="K170" s="101"/>
      <c r="L170" s="101"/>
      <c r="M170" s="101"/>
      <c r="N170" s="102"/>
    </row>
    <row r="171" spans="1:14">
      <c r="A171" s="1"/>
      <c r="B171" s="53"/>
      <c r="C171" s="2" t="s">
        <v>1</v>
      </c>
      <c r="D171" s="2"/>
      <c r="E171" s="1"/>
      <c r="F171" s="3"/>
      <c r="G171" s="48" t="s">
        <v>2</v>
      </c>
      <c r="H171" s="50"/>
      <c r="I171" s="101" t="s">
        <v>35</v>
      </c>
      <c r="J171" s="101"/>
      <c r="K171" s="101"/>
      <c r="L171" s="101"/>
      <c r="M171" s="101"/>
      <c r="N171" s="102"/>
    </row>
    <row r="172" spans="1:14" ht="15.75">
      <c r="A172" s="1"/>
      <c r="B172" s="53"/>
      <c r="C172" s="5" t="s">
        <v>3</v>
      </c>
      <c r="D172" s="5"/>
      <c r="E172" s="1"/>
      <c r="F172" s="3"/>
      <c r="G172" s="48" t="s">
        <v>4</v>
      </c>
      <c r="H172" s="50"/>
      <c r="I172" s="101" t="s">
        <v>138</v>
      </c>
      <c r="J172" s="101"/>
      <c r="K172" s="101"/>
      <c r="L172" s="101"/>
      <c r="M172" s="101"/>
      <c r="N172" s="102"/>
    </row>
    <row r="173" spans="1:14" ht="15.75">
      <c r="A173" s="1"/>
      <c r="B173" s="53"/>
      <c r="C173" s="1" t="s">
        <v>5</v>
      </c>
      <c r="D173" s="5"/>
      <c r="E173" s="1"/>
      <c r="F173" s="3"/>
      <c r="G173" s="48" t="s">
        <v>6</v>
      </c>
      <c r="H173" s="50"/>
      <c r="I173" s="105">
        <v>44877</v>
      </c>
      <c r="J173" s="105"/>
      <c r="K173" s="105"/>
      <c r="L173" s="105"/>
      <c r="M173" s="105"/>
      <c r="N173" s="106"/>
    </row>
    <row r="174" spans="1:14" ht="15.75" thickBot="1">
      <c r="A174" s="1"/>
      <c r="B174" s="5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54"/>
    </row>
    <row r="175" spans="1:14">
      <c r="A175" s="1"/>
      <c r="B175" s="55" t="s">
        <v>7</v>
      </c>
      <c r="C175" s="103" t="s">
        <v>120</v>
      </c>
      <c r="D175" s="103"/>
      <c r="E175" s="7"/>
      <c r="F175" s="6" t="s">
        <v>8</v>
      </c>
      <c r="G175" s="103" t="s">
        <v>121</v>
      </c>
      <c r="H175" s="103"/>
      <c r="I175" s="103"/>
      <c r="J175" s="103"/>
      <c r="K175" s="103"/>
      <c r="L175" s="103"/>
      <c r="M175" s="103"/>
      <c r="N175" s="104"/>
    </row>
    <row r="176" spans="1:14">
      <c r="A176" s="1"/>
      <c r="B176" s="57" t="s">
        <v>9</v>
      </c>
      <c r="C176" s="93" t="s">
        <v>108</v>
      </c>
      <c r="D176" s="93"/>
      <c r="E176" s="9"/>
      <c r="F176" s="8" t="s">
        <v>10</v>
      </c>
      <c r="G176" s="93" t="s">
        <v>122</v>
      </c>
      <c r="H176" s="93"/>
      <c r="I176" s="93"/>
      <c r="J176" s="93"/>
      <c r="K176" s="93"/>
      <c r="L176" s="93"/>
      <c r="M176" s="93"/>
      <c r="N176" s="94"/>
    </row>
    <row r="177" spans="1:14">
      <c r="A177" s="1"/>
      <c r="B177" s="57" t="s">
        <v>11</v>
      </c>
      <c r="C177" s="93" t="s">
        <v>109</v>
      </c>
      <c r="D177" s="93"/>
      <c r="E177" s="9"/>
      <c r="F177" s="8" t="s">
        <v>12</v>
      </c>
      <c r="G177" s="93" t="s">
        <v>123</v>
      </c>
      <c r="H177" s="93"/>
      <c r="I177" s="93"/>
      <c r="J177" s="93"/>
      <c r="K177" s="93"/>
      <c r="L177" s="93"/>
      <c r="M177" s="93"/>
      <c r="N177" s="94"/>
    </row>
    <row r="178" spans="1:14">
      <c r="A178" s="1"/>
      <c r="B178" s="98" t="s">
        <v>13</v>
      </c>
      <c r="C178" s="99"/>
      <c r="D178" s="99"/>
      <c r="E178" s="10"/>
      <c r="F178" s="99" t="s">
        <v>13</v>
      </c>
      <c r="G178" s="99"/>
      <c r="H178" s="99"/>
      <c r="I178" s="99"/>
      <c r="J178" s="99"/>
      <c r="K178" s="99"/>
      <c r="L178" s="99"/>
      <c r="M178" s="99"/>
      <c r="N178" s="100"/>
    </row>
    <row r="179" spans="1:14">
      <c r="A179" s="1"/>
      <c r="B179" s="61" t="s">
        <v>14</v>
      </c>
      <c r="C179" s="93" t="s">
        <v>108</v>
      </c>
      <c r="D179" s="93"/>
      <c r="E179" s="9"/>
      <c r="F179" s="11" t="s">
        <v>14</v>
      </c>
      <c r="G179" s="93" t="s">
        <v>123</v>
      </c>
      <c r="H179" s="93"/>
      <c r="I179" s="93"/>
      <c r="J179" s="93"/>
      <c r="K179" s="93"/>
      <c r="L179" s="93"/>
      <c r="M179" s="93"/>
      <c r="N179" s="94"/>
    </row>
    <row r="180" spans="1:14" ht="15.75" thickBot="1">
      <c r="A180" s="1"/>
      <c r="B180" s="62" t="s">
        <v>14</v>
      </c>
      <c r="C180" s="95" t="s">
        <v>109</v>
      </c>
      <c r="D180" s="95"/>
      <c r="E180" s="13"/>
      <c r="F180" s="12" t="s">
        <v>14</v>
      </c>
      <c r="G180" s="95" t="s">
        <v>124</v>
      </c>
      <c r="H180" s="95"/>
      <c r="I180" s="95"/>
      <c r="J180" s="95"/>
      <c r="K180" s="95"/>
      <c r="L180" s="95"/>
      <c r="M180" s="95"/>
      <c r="N180" s="96"/>
    </row>
    <row r="181" spans="1:14">
      <c r="A181" s="1"/>
      <c r="B181" s="5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54"/>
    </row>
    <row r="182" spans="1:14" ht="15.75" thickBot="1">
      <c r="A182" s="1"/>
      <c r="B182" s="64" t="s">
        <v>15</v>
      </c>
      <c r="C182" s="1"/>
      <c r="D182" s="1"/>
      <c r="E182" s="1"/>
      <c r="F182" s="83">
        <v>1</v>
      </c>
      <c r="G182" s="83">
        <v>2</v>
      </c>
      <c r="H182" s="83">
        <v>3</v>
      </c>
      <c r="I182" s="83">
        <v>4</v>
      </c>
      <c r="J182" s="83">
        <v>5</v>
      </c>
      <c r="K182" s="97" t="s">
        <v>16</v>
      </c>
      <c r="L182" s="97"/>
      <c r="M182" s="83" t="s">
        <v>17</v>
      </c>
      <c r="N182" s="65" t="s">
        <v>18</v>
      </c>
    </row>
    <row r="183" spans="1:14">
      <c r="A183" s="1"/>
      <c r="B183" s="66" t="s">
        <v>19</v>
      </c>
      <c r="C183" s="91" t="str">
        <f>IF(C176&gt;"",C176&amp;" - "&amp;G176,"")</f>
        <v>Holm, Veikko - Rantala, Kai</v>
      </c>
      <c r="D183" s="91"/>
      <c r="E183" s="42"/>
      <c r="F183" s="46">
        <v>-7</v>
      </c>
      <c r="G183" s="46">
        <v>5</v>
      </c>
      <c r="H183" s="46">
        <v>-10</v>
      </c>
      <c r="I183" s="46">
        <v>6</v>
      </c>
      <c r="J183" s="44">
        <v>13</v>
      </c>
      <c r="K183" s="16">
        <f>IF(ISBLANK(F183),"",COUNTIF(F183:J183,"&gt;=0"))</f>
        <v>3</v>
      </c>
      <c r="L183" s="17">
        <f>IF(ISBLANK(F183),"",IF(LEFT(F183)="-",1,0)+IF(LEFT(G183)="-",1,0)+IF(LEFT(H183)="-",1,0)+IF(LEFT(I183)="-",1,0)+IF(LEFT(J183)="-",1,0))</f>
        <v>2</v>
      </c>
      <c r="M183" s="18">
        <f t="shared" ref="M183:N187" si="7">IF(K183=3,1,"")</f>
        <v>1</v>
      </c>
      <c r="N183" s="67" t="str">
        <f t="shared" si="7"/>
        <v/>
      </c>
    </row>
    <row r="184" spans="1:14">
      <c r="A184" s="1"/>
      <c r="B184" s="66" t="s">
        <v>20</v>
      </c>
      <c r="C184" s="91" t="str">
        <f>IF(C177&gt;"",C177&amp;" - "&amp;G177,"")</f>
        <v>Söderström, Ingvar - Kara, Tauno</v>
      </c>
      <c r="D184" s="91"/>
      <c r="E184" s="42"/>
      <c r="F184" s="46">
        <v>-7</v>
      </c>
      <c r="G184" s="46">
        <v>0</v>
      </c>
      <c r="H184" s="46">
        <v>-4</v>
      </c>
      <c r="I184" s="46">
        <v>-9</v>
      </c>
      <c r="J184" s="45"/>
      <c r="K184" s="19">
        <f>IF(ISBLANK(F184),"",COUNTIF(F184:J184,"&gt;=0"))</f>
        <v>1</v>
      </c>
      <c r="L184" s="20">
        <f>IF(ISBLANK(F184),"",IF(LEFT(F184)="-",1,0)+IF(LEFT(G184)="-",1,0)+IF(LEFT(H184)="-",1,0)+IF(LEFT(I184)="-",1,0)+IF(LEFT(J184)="-",1,0))</f>
        <v>3</v>
      </c>
      <c r="M184" s="21" t="str">
        <f t="shared" si="7"/>
        <v/>
      </c>
      <c r="N184" s="68">
        <f t="shared" si="7"/>
        <v>1</v>
      </c>
    </row>
    <row r="185" spans="1:14">
      <c r="A185" s="1"/>
      <c r="B185" s="69" t="s">
        <v>21</v>
      </c>
      <c r="C185" s="81" t="str">
        <f>IF(C179&gt;"",C179&amp;" / "&amp;C180,"")</f>
        <v>Holm, Veikko / Söderström, Ingvar</v>
      </c>
      <c r="D185" s="81" t="str">
        <f>IF(G179&gt;"",G179&amp;" / "&amp;G180,"")</f>
        <v>Kara, Tauno / Lehtonen, Kari</v>
      </c>
      <c r="E185" s="43"/>
      <c r="F185" s="46">
        <v>-9</v>
      </c>
      <c r="G185" s="46">
        <v>-4</v>
      </c>
      <c r="H185" s="46">
        <v>-12</v>
      </c>
      <c r="I185" s="46"/>
      <c r="J185" s="45"/>
      <c r="K185" s="19">
        <f>IF(ISBLANK(F185),"",COUNTIF(F185:J185,"&gt;=0"))</f>
        <v>0</v>
      </c>
      <c r="L185" s="20">
        <f>IF(ISBLANK(F185),"",IF(LEFT(F185)="-",1,0)+IF(LEFT(G185)="-",1,0)+IF(LEFT(H185)="-",1,0)+IF(LEFT(I185)="-",1,0)+IF(LEFT(J185)="-",1,0))</f>
        <v>3</v>
      </c>
      <c r="M185" s="21" t="str">
        <f t="shared" si="7"/>
        <v/>
      </c>
      <c r="N185" s="68">
        <f t="shared" si="7"/>
        <v>1</v>
      </c>
    </row>
    <row r="186" spans="1:14">
      <c r="A186" s="1"/>
      <c r="B186" s="66" t="s">
        <v>22</v>
      </c>
      <c r="C186" s="91" t="str">
        <f>IF(C176&gt;"",C176&amp;" - "&amp;G177,"")</f>
        <v>Holm, Veikko - Kara, Tauno</v>
      </c>
      <c r="D186" s="91"/>
      <c r="E186" s="42"/>
      <c r="F186" s="46">
        <v>-12</v>
      </c>
      <c r="G186" s="46">
        <v>-8</v>
      </c>
      <c r="H186" s="46">
        <v>-5</v>
      </c>
      <c r="I186" s="46"/>
      <c r="J186" s="45"/>
      <c r="K186" s="19">
        <f>IF(ISBLANK(F186),"",COUNTIF(F186:J186,"&gt;=0"))</f>
        <v>0</v>
      </c>
      <c r="L186" s="20">
        <f>IF(ISBLANK(F186),"",IF(LEFT(F186)="-",1,0)+IF(LEFT(G186)="-",1,0)+IF(LEFT(H186)="-",1,0)+IF(LEFT(I186)="-",1,0)+IF(LEFT(J186)="-",1,0))</f>
        <v>3</v>
      </c>
      <c r="M186" s="21" t="str">
        <f t="shared" si="7"/>
        <v/>
      </c>
      <c r="N186" s="68">
        <f t="shared" si="7"/>
        <v>1</v>
      </c>
    </row>
    <row r="187" spans="1:14" ht="15.75" thickBot="1">
      <c r="A187" s="1"/>
      <c r="B187" s="66" t="s">
        <v>23</v>
      </c>
      <c r="C187" s="91" t="str">
        <f>IF(C177&gt;"",C177&amp;" - "&amp;G176,"")</f>
        <v>Söderström, Ingvar - Rantala, Kai</v>
      </c>
      <c r="D187" s="91"/>
      <c r="E187" s="42"/>
      <c r="F187" s="46"/>
      <c r="G187" s="46"/>
      <c r="H187" s="46"/>
      <c r="I187" s="46"/>
      <c r="J187" s="45"/>
      <c r="K187" s="22" t="str">
        <f>IF(ISBLANK(F187),"",COUNTIF(F187:J187,"&gt;=0"))</f>
        <v/>
      </c>
      <c r="L187" s="23" t="str">
        <f>IF(ISBLANK(F187),"",IF(LEFT(F187)="-",1,0)+IF(LEFT(G187)="-",1,0)+IF(LEFT(H187)="-",1,0)+IF(LEFT(I187)="-",1,0)+IF(LEFT(J187)="-",1,0))</f>
        <v/>
      </c>
      <c r="M187" s="24" t="str">
        <f t="shared" si="7"/>
        <v/>
      </c>
      <c r="N187" s="70" t="str">
        <f t="shared" si="7"/>
        <v/>
      </c>
    </row>
    <row r="188" spans="1:14" ht="19.5" thickBot="1">
      <c r="A188" s="1"/>
      <c r="B188" s="71"/>
      <c r="C188" s="25"/>
      <c r="D188" s="25"/>
      <c r="E188" s="25"/>
      <c r="F188" s="26"/>
      <c r="G188" s="26"/>
      <c r="H188" s="27"/>
      <c r="I188" s="92" t="s">
        <v>24</v>
      </c>
      <c r="J188" s="92"/>
      <c r="K188" s="28">
        <f>COUNTIF(K183:K187,"=3")</f>
        <v>1</v>
      </c>
      <c r="L188" s="29">
        <f>COUNTIF(L183:L187,"=3")</f>
        <v>3</v>
      </c>
      <c r="M188" s="40">
        <f>SUM(M183:M187)</f>
        <v>1</v>
      </c>
      <c r="N188" s="72">
        <f>SUM(N183:N187)</f>
        <v>3</v>
      </c>
    </row>
    <row r="189" spans="1:14">
      <c r="A189" s="1"/>
      <c r="B189" s="73" t="s">
        <v>25</v>
      </c>
      <c r="C189" s="25"/>
      <c r="D189" s="25"/>
      <c r="E189" s="25"/>
      <c r="F189" s="25"/>
      <c r="G189" s="25"/>
      <c r="H189" s="25"/>
      <c r="I189" s="25"/>
      <c r="J189" s="25"/>
      <c r="K189" s="1"/>
      <c r="L189" s="1"/>
      <c r="M189" s="1"/>
      <c r="N189" s="54"/>
    </row>
    <row r="190" spans="1:14">
      <c r="A190" s="1"/>
      <c r="B190" s="74" t="s">
        <v>26</v>
      </c>
      <c r="C190" s="32"/>
      <c r="D190" s="31" t="s">
        <v>27</v>
      </c>
      <c r="E190" s="32"/>
      <c r="F190" s="31" t="s">
        <v>28</v>
      </c>
      <c r="G190" s="31"/>
      <c r="H190" s="30"/>
      <c r="I190" s="1"/>
      <c r="J190" s="85" t="s">
        <v>29</v>
      </c>
      <c r="K190" s="85"/>
      <c r="L190" s="85"/>
      <c r="M190" s="85"/>
      <c r="N190" s="86"/>
    </row>
    <row r="191" spans="1:14" ht="21.75" thickBot="1">
      <c r="A191" s="1"/>
      <c r="B191" s="87"/>
      <c r="C191" s="88"/>
      <c r="D191" s="88"/>
      <c r="E191" s="82"/>
      <c r="F191" s="88"/>
      <c r="G191" s="88"/>
      <c r="H191" s="88"/>
      <c r="I191" s="88"/>
      <c r="J191" s="89" t="str">
        <f>IF(M188=3,C175,IF(N188=3,G175,""))</f>
        <v>Pt-Jyväskylä</v>
      </c>
      <c r="K191" s="89"/>
      <c r="L191" s="89"/>
      <c r="M191" s="89"/>
      <c r="N191" s="90"/>
    </row>
    <row r="192" spans="1:14">
      <c r="A192" s="1"/>
      <c r="B192" s="78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80"/>
    </row>
    <row r="194" spans="1:14">
      <c r="A194" s="1"/>
      <c r="B194" s="51"/>
      <c r="C194" s="47"/>
      <c r="D194" s="47"/>
      <c r="E194" s="47"/>
      <c r="F194" s="52"/>
      <c r="G194" s="48" t="s">
        <v>0</v>
      </c>
      <c r="H194" s="49"/>
      <c r="I194" s="101" t="s">
        <v>134</v>
      </c>
      <c r="J194" s="101"/>
      <c r="K194" s="101"/>
      <c r="L194" s="101"/>
      <c r="M194" s="101"/>
      <c r="N194" s="102"/>
    </row>
    <row r="195" spans="1:14">
      <c r="A195" s="1"/>
      <c r="B195" s="53"/>
      <c r="C195" s="2" t="s">
        <v>1</v>
      </c>
      <c r="D195" s="2"/>
      <c r="E195" s="1"/>
      <c r="F195" s="3"/>
      <c r="G195" s="48" t="s">
        <v>2</v>
      </c>
      <c r="H195" s="50"/>
      <c r="I195" s="101" t="s">
        <v>35</v>
      </c>
      <c r="J195" s="101"/>
      <c r="K195" s="101"/>
      <c r="L195" s="101"/>
      <c r="M195" s="101"/>
      <c r="N195" s="102"/>
    </row>
    <row r="196" spans="1:14" ht="15.75">
      <c r="A196" s="1"/>
      <c r="B196" s="53"/>
      <c r="C196" s="5" t="s">
        <v>3</v>
      </c>
      <c r="D196" s="5"/>
      <c r="E196" s="1"/>
      <c r="F196" s="3"/>
      <c r="G196" s="48" t="s">
        <v>4</v>
      </c>
      <c r="H196" s="50"/>
      <c r="I196" s="101" t="s">
        <v>138</v>
      </c>
      <c r="J196" s="101"/>
      <c r="K196" s="101"/>
      <c r="L196" s="101"/>
      <c r="M196" s="101"/>
      <c r="N196" s="102"/>
    </row>
    <row r="197" spans="1:14" ht="15.75">
      <c r="A197" s="1"/>
      <c r="B197" s="53"/>
      <c r="C197" s="1" t="s">
        <v>5</v>
      </c>
      <c r="D197" s="5"/>
      <c r="E197" s="1"/>
      <c r="F197" s="3"/>
      <c r="G197" s="48" t="s">
        <v>6</v>
      </c>
      <c r="H197" s="50"/>
      <c r="I197" s="105">
        <v>44877</v>
      </c>
      <c r="J197" s="105"/>
      <c r="K197" s="105"/>
      <c r="L197" s="105"/>
      <c r="M197" s="105"/>
      <c r="N197" s="106"/>
    </row>
    <row r="198" spans="1:14" ht="15.75" thickBot="1">
      <c r="A198" s="1"/>
      <c r="B198" s="5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54"/>
    </row>
    <row r="199" spans="1:14">
      <c r="A199" s="1"/>
      <c r="B199" s="55" t="s">
        <v>7</v>
      </c>
      <c r="C199" s="103" t="s">
        <v>35</v>
      </c>
      <c r="D199" s="103"/>
      <c r="E199" s="7"/>
      <c r="F199" s="6" t="s">
        <v>8</v>
      </c>
      <c r="G199" s="103" t="s">
        <v>59</v>
      </c>
      <c r="H199" s="103"/>
      <c r="I199" s="103"/>
      <c r="J199" s="103"/>
      <c r="K199" s="103"/>
      <c r="L199" s="103"/>
      <c r="M199" s="103"/>
      <c r="N199" s="104"/>
    </row>
    <row r="200" spans="1:14">
      <c r="A200" s="1"/>
      <c r="B200" s="57" t="s">
        <v>9</v>
      </c>
      <c r="C200" s="93" t="s">
        <v>87</v>
      </c>
      <c r="D200" s="93"/>
      <c r="E200" s="9"/>
      <c r="F200" s="8" t="s">
        <v>10</v>
      </c>
      <c r="G200" s="93" t="s">
        <v>115</v>
      </c>
      <c r="H200" s="93"/>
      <c r="I200" s="93"/>
      <c r="J200" s="93"/>
      <c r="K200" s="93"/>
      <c r="L200" s="93"/>
      <c r="M200" s="93"/>
      <c r="N200" s="94"/>
    </row>
    <row r="201" spans="1:14">
      <c r="A201" s="1"/>
      <c r="B201" s="57" t="s">
        <v>11</v>
      </c>
      <c r="C201" s="93" t="s">
        <v>82</v>
      </c>
      <c r="D201" s="93"/>
      <c r="E201" s="9"/>
      <c r="F201" s="8" t="s">
        <v>12</v>
      </c>
      <c r="G201" s="93" t="s">
        <v>114</v>
      </c>
      <c r="H201" s="93"/>
      <c r="I201" s="93"/>
      <c r="J201" s="93"/>
      <c r="K201" s="93"/>
      <c r="L201" s="93"/>
      <c r="M201" s="93"/>
      <c r="N201" s="94"/>
    </row>
    <row r="202" spans="1:14">
      <c r="A202" s="1"/>
      <c r="B202" s="98" t="s">
        <v>13</v>
      </c>
      <c r="C202" s="99"/>
      <c r="D202" s="99"/>
      <c r="E202" s="10"/>
      <c r="F202" s="99" t="s">
        <v>13</v>
      </c>
      <c r="G202" s="99"/>
      <c r="H202" s="99"/>
      <c r="I202" s="99"/>
      <c r="J202" s="99"/>
      <c r="K202" s="99"/>
      <c r="L202" s="99"/>
      <c r="M202" s="99"/>
      <c r="N202" s="100"/>
    </row>
    <row r="203" spans="1:14">
      <c r="A203" s="1"/>
      <c r="B203" s="61" t="s">
        <v>14</v>
      </c>
      <c r="C203" s="93" t="s">
        <v>87</v>
      </c>
      <c r="D203" s="93"/>
      <c r="E203" s="9"/>
      <c r="F203" s="11" t="s">
        <v>14</v>
      </c>
      <c r="G203" s="93" t="s">
        <v>115</v>
      </c>
      <c r="H203" s="93"/>
      <c r="I203" s="93"/>
      <c r="J203" s="93"/>
      <c r="K203" s="93"/>
      <c r="L203" s="93"/>
      <c r="M203" s="93"/>
      <c r="N203" s="94"/>
    </row>
    <row r="204" spans="1:14" ht="15.75" thickBot="1">
      <c r="A204" s="1"/>
      <c r="B204" s="62" t="s">
        <v>14</v>
      </c>
      <c r="C204" s="95" t="s">
        <v>82</v>
      </c>
      <c r="D204" s="95"/>
      <c r="E204" s="13"/>
      <c r="F204" s="12" t="s">
        <v>14</v>
      </c>
      <c r="G204" s="95" t="s">
        <v>114</v>
      </c>
      <c r="H204" s="95"/>
      <c r="I204" s="95"/>
      <c r="J204" s="95"/>
      <c r="K204" s="95"/>
      <c r="L204" s="95"/>
      <c r="M204" s="95"/>
      <c r="N204" s="96"/>
    </row>
    <row r="205" spans="1:14">
      <c r="A205" s="1"/>
      <c r="B205" s="53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54"/>
    </row>
    <row r="206" spans="1:14" ht="15.75" thickBot="1">
      <c r="A206" s="1"/>
      <c r="B206" s="64" t="s">
        <v>15</v>
      </c>
      <c r="C206" s="1"/>
      <c r="D206" s="1"/>
      <c r="E206" s="1"/>
      <c r="F206" s="83">
        <v>1</v>
      </c>
      <c r="G206" s="83">
        <v>2</v>
      </c>
      <c r="H206" s="83">
        <v>3</v>
      </c>
      <c r="I206" s="83">
        <v>4</v>
      </c>
      <c r="J206" s="83">
        <v>5</v>
      </c>
      <c r="K206" s="97" t="s">
        <v>16</v>
      </c>
      <c r="L206" s="97"/>
      <c r="M206" s="83" t="s">
        <v>17</v>
      </c>
      <c r="N206" s="65" t="s">
        <v>18</v>
      </c>
    </row>
    <row r="207" spans="1:14">
      <c r="A207" s="1"/>
      <c r="B207" s="66" t="s">
        <v>19</v>
      </c>
      <c r="C207" s="91" t="str">
        <f>IF(C200&gt;"",C200&amp;" - "&amp;G200,"")</f>
        <v>Somervuori, Jukka - Reiman, Seppo</v>
      </c>
      <c r="D207" s="91"/>
      <c r="E207" s="42"/>
      <c r="F207" s="46">
        <v>20</v>
      </c>
      <c r="G207" s="46">
        <v>8</v>
      </c>
      <c r="H207" s="46">
        <v>13</v>
      </c>
      <c r="I207" s="46"/>
      <c r="J207" s="44"/>
      <c r="K207" s="16">
        <f>IF(ISBLANK(F207),"",COUNTIF(F207:J207,"&gt;=0"))</f>
        <v>3</v>
      </c>
      <c r="L207" s="17">
        <f>IF(ISBLANK(F207),"",IF(LEFT(F207)="-",1,0)+IF(LEFT(G207)="-",1,0)+IF(LEFT(H207)="-",1,0)+IF(LEFT(I207)="-",1,0)+IF(LEFT(J207)="-",1,0))</f>
        <v>0</v>
      </c>
      <c r="M207" s="18">
        <f t="shared" ref="M207:N211" si="8">IF(K207=3,1,"")</f>
        <v>1</v>
      </c>
      <c r="N207" s="67" t="str">
        <f t="shared" si="8"/>
        <v/>
      </c>
    </row>
    <row r="208" spans="1:14">
      <c r="A208" s="1"/>
      <c r="B208" s="66" t="s">
        <v>20</v>
      </c>
      <c r="C208" s="91" t="str">
        <f>IF(C201&gt;"",C201&amp;" - "&amp;G201,"")</f>
        <v>Lappalainen, Matti - Saukko, Lauri</v>
      </c>
      <c r="D208" s="91"/>
      <c r="E208" s="42"/>
      <c r="F208" s="46">
        <v>7</v>
      </c>
      <c r="G208" s="46">
        <v>-5</v>
      </c>
      <c r="H208" s="46">
        <v>5</v>
      </c>
      <c r="I208" s="46">
        <v>4</v>
      </c>
      <c r="J208" s="45"/>
      <c r="K208" s="19">
        <f>IF(ISBLANK(F208),"",COUNTIF(F208:J208,"&gt;=0"))</f>
        <v>3</v>
      </c>
      <c r="L208" s="20">
        <f>IF(ISBLANK(F208),"",IF(LEFT(F208)="-",1,0)+IF(LEFT(G208)="-",1,0)+IF(LEFT(H208)="-",1,0)+IF(LEFT(I208)="-",1,0)+IF(LEFT(J208)="-",1,0))</f>
        <v>1</v>
      </c>
      <c r="M208" s="21">
        <f t="shared" si="8"/>
        <v>1</v>
      </c>
      <c r="N208" s="68" t="str">
        <f t="shared" si="8"/>
        <v/>
      </c>
    </row>
    <row r="209" spans="1:14">
      <c r="A209" s="1"/>
      <c r="B209" s="69" t="s">
        <v>21</v>
      </c>
      <c r="C209" s="81" t="str">
        <f>IF(C203&gt;"",C203&amp;" / "&amp;C204,"")</f>
        <v>Somervuori, Jukka / Lappalainen, Matti</v>
      </c>
      <c r="D209" s="81" t="str">
        <f>IF(G203&gt;"",G203&amp;" / "&amp;G204,"")</f>
        <v>Reiman, Seppo / Saukko, Lauri</v>
      </c>
      <c r="E209" s="43"/>
      <c r="F209" s="46">
        <v>4</v>
      </c>
      <c r="G209" s="46">
        <v>4</v>
      </c>
      <c r="H209" s="46">
        <v>5</v>
      </c>
      <c r="I209" s="46"/>
      <c r="J209" s="45"/>
      <c r="K209" s="19">
        <f>IF(ISBLANK(F209),"",COUNTIF(F209:J209,"&gt;=0"))</f>
        <v>3</v>
      </c>
      <c r="L209" s="20">
        <f>IF(ISBLANK(F209),"",IF(LEFT(F209)="-",1,0)+IF(LEFT(G209)="-",1,0)+IF(LEFT(H209)="-",1,0)+IF(LEFT(I209)="-",1,0)+IF(LEFT(J209)="-",1,0))</f>
        <v>0</v>
      </c>
      <c r="M209" s="21">
        <f t="shared" si="8"/>
        <v>1</v>
      </c>
      <c r="N209" s="68" t="str">
        <f t="shared" si="8"/>
        <v/>
      </c>
    </row>
    <row r="210" spans="1:14">
      <c r="A210" s="1"/>
      <c r="B210" s="66" t="s">
        <v>22</v>
      </c>
      <c r="C210" s="91" t="str">
        <f>IF(C200&gt;"",C200&amp;" - "&amp;G201,"")</f>
        <v>Somervuori, Jukka - Saukko, Lauri</v>
      </c>
      <c r="D210" s="91"/>
      <c r="E210" s="42"/>
      <c r="F210" s="46"/>
      <c r="G210" s="46"/>
      <c r="H210" s="46"/>
      <c r="I210" s="46"/>
      <c r="J210" s="45"/>
      <c r="K210" s="19" t="str">
        <f>IF(ISBLANK(F210),"",COUNTIF(F210:J210,"&gt;=0"))</f>
        <v/>
      </c>
      <c r="L210" s="20" t="str">
        <f>IF(ISBLANK(F210),"",IF(LEFT(F210)="-",1,0)+IF(LEFT(G210)="-",1,0)+IF(LEFT(H210)="-",1,0)+IF(LEFT(I210)="-",1,0)+IF(LEFT(J210)="-",1,0))</f>
        <v/>
      </c>
      <c r="M210" s="21" t="str">
        <f t="shared" si="8"/>
        <v/>
      </c>
      <c r="N210" s="68" t="str">
        <f t="shared" si="8"/>
        <v/>
      </c>
    </row>
    <row r="211" spans="1:14" ht="15.75" thickBot="1">
      <c r="A211" s="1"/>
      <c r="B211" s="66" t="s">
        <v>23</v>
      </c>
      <c r="C211" s="91" t="str">
        <f>IF(C201&gt;"",C201&amp;" - "&amp;G200,"")</f>
        <v>Lappalainen, Matti - Reiman, Seppo</v>
      </c>
      <c r="D211" s="91"/>
      <c r="E211" s="42"/>
      <c r="F211" s="46"/>
      <c r="G211" s="46"/>
      <c r="H211" s="46"/>
      <c r="I211" s="46"/>
      <c r="J211" s="45"/>
      <c r="K211" s="22" t="str">
        <f>IF(ISBLANK(F211),"",COUNTIF(F211:J211,"&gt;=0"))</f>
        <v/>
      </c>
      <c r="L211" s="23" t="str">
        <f>IF(ISBLANK(F211),"",IF(LEFT(F211)="-",1,0)+IF(LEFT(G211)="-",1,0)+IF(LEFT(H211)="-",1,0)+IF(LEFT(I211)="-",1,0)+IF(LEFT(J211)="-",1,0))</f>
        <v/>
      </c>
      <c r="M211" s="24" t="str">
        <f t="shared" si="8"/>
        <v/>
      </c>
      <c r="N211" s="70" t="str">
        <f t="shared" si="8"/>
        <v/>
      </c>
    </row>
    <row r="212" spans="1:14" ht="19.5" thickBot="1">
      <c r="A212" s="1"/>
      <c r="B212" s="71"/>
      <c r="C212" s="25"/>
      <c r="D212" s="25"/>
      <c r="E212" s="25"/>
      <c r="F212" s="26"/>
      <c r="G212" s="26"/>
      <c r="H212" s="27"/>
      <c r="I212" s="92" t="s">
        <v>24</v>
      </c>
      <c r="J212" s="92"/>
      <c r="K212" s="28">
        <f>COUNTIF(K207:K211,"=3")</f>
        <v>3</v>
      </c>
      <c r="L212" s="29">
        <f>COUNTIF(L207:L211,"=3")</f>
        <v>0</v>
      </c>
      <c r="M212" s="40">
        <f>SUM(M207:M211)</f>
        <v>3</v>
      </c>
      <c r="N212" s="72">
        <f>SUM(N207:N211)</f>
        <v>0</v>
      </c>
    </row>
    <row r="213" spans="1:14">
      <c r="A213" s="1"/>
      <c r="B213" s="73" t="s">
        <v>25</v>
      </c>
      <c r="C213" s="25"/>
      <c r="D213" s="25"/>
      <c r="E213" s="25"/>
      <c r="F213" s="25"/>
      <c r="G213" s="25"/>
      <c r="H213" s="25"/>
      <c r="I213" s="25"/>
      <c r="J213" s="25"/>
      <c r="K213" s="1"/>
      <c r="L213" s="1"/>
      <c r="M213" s="1"/>
      <c r="N213" s="54"/>
    </row>
    <row r="214" spans="1:14">
      <c r="A214" s="1"/>
      <c r="B214" s="74" t="s">
        <v>26</v>
      </c>
      <c r="C214" s="32"/>
      <c r="D214" s="31" t="s">
        <v>27</v>
      </c>
      <c r="E214" s="32"/>
      <c r="F214" s="31" t="s">
        <v>28</v>
      </c>
      <c r="G214" s="31"/>
      <c r="H214" s="30"/>
      <c r="I214" s="1"/>
      <c r="J214" s="85" t="s">
        <v>29</v>
      </c>
      <c r="K214" s="85"/>
      <c r="L214" s="85"/>
      <c r="M214" s="85"/>
      <c r="N214" s="86"/>
    </row>
    <row r="215" spans="1:14" ht="21.75" thickBot="1">
      <c r="A215" s="1"/>
      <c r="B215" s="87"/>
      <c r="C215" s="88"/>
      <c r="D215" s="88"/>
      <c r="E215" s="82"/>
      <c r="F215" s="88"/>
      <c r="G215" s="88"/>
      <c r="H215" s="88"/>
      <c r="I215" s="88"/>
      <c r="J215" s="89" t="str">
        <f>IF(M212=3,C199,IF(N212=3,G199,""))</f>
        <v>BK</v>
      </c>
      <c r="K215" s="89"/>
      <c r="L215" s="89"/>
      <c r="M215" s="89"/>
      <c r="N215" s="90"/>
    </row>
    <row r="216" spans="1:14">
      <c r="A216" s="1"/>
      <c r="B216" s="78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80"/>
    </row>
    <row r="218" spans="1:14">
      <c r="A218" s="1"/>
      <c r="B218" s="51"/>
      <c r="C218" s="47"/>
      <c r="D218" s="47"/>
      <c r="E218" s="47"/>
      <c r="F218" s="52"/>
      <c r="G218" s="48" t="s">
        <v>0</v>
      </c>
      <c r="H218" s="49"/>
      <c r="I218" s="101" t="s">
        <v>134</v>
      </c>
      <c r="J218" s="101"/>
      <c r="K218" s="101"/>
      <c r="L218" s="101"/>
      <c r="M218" s="101"/>
      <c r="N218" s="102"/>
    </row>
    <row r="219" spans="1:14">
      <c r="A219" s="1"/>
      <c r="B219" s="53"/>
      <c r="C219" s="2" t="s">
        <v>1</v>
      </c>
      <c r="D219" s="2"/>
      <c r="E219" s="1"/>
      <c r="F219" s="3"/>
      <c r="G219" s="48" t="s">
        <v>2</v>
      </c>
      <c r="H219" s="50"/>
      <c r="I219" s="101" t="s">
        <v>35</v>
      </c>
      <c r="J219" s="101"/>
      <c r="K219" s="101"/>
      <c r="L219" s="101"/>
      <c r="M219" s="101"/>
      <c r="N219" s="102"/>
    </row>
    <row r="220" spans="1:14" ht="15.75">
      <c r="A220" s="1"/>
      <c r="B220" s="53"/>
      <c r="C220" s="5" t="s">
        <v>3</v>
      </c>
      <c r="D220" s="5"/>
      <c r="E220" s="1"/>
      <c r="F220" s="3"/>
      <c r="G220" s="48" t="s">
        <v>4</v>
      </c>
      <c r="H220" s="50"/>
      <c r="I220" s="101" t="s">
        <v>138</v>
      </c>
      <c r="J220" s="101"/>
      <c r="K220" s="101"/>
      <c r="L220" s="101"/>
      <c r="M220" s="101"/>
      <c r="N220" s="102"/>
    </row>
    <row r="221" spans="1:14" ht="15.75">
      <c r="A221" s="1"/>
      <c r="B221" s="53"/>
      <c r="C221" s="1" t="s">
        <v>5</v>
      </c>
      <c r="D221" s="5"/>
      <c r="E221" s="1"/>
      <c r="F221" s="3"/>
      <c r="G221" s="48" t="s">
        <v>6</v>
      </c>
      <c r="H221" s="50"/>
      <c r="I221" s="105">
        <v>44877</v>
      </c>
      <c r="J221" s="105"/>
      <c r="K221" s="105"/>
      <c r="L221" s="105"/>
      <c r="M221" s="105"/>
      <c r="N221" s="106"/>
    </row>
    <row r="222" spans="1:14" ht="15.75" thickBot="1">
      <c r="A222" s="1"/>
      <c r="B222" s="53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54"/>
    </row>
    <row r="223" spans="1:14">
      <c r="A223" s="1"/>
      <c r="B223" s="55" t="s">
        <v>7</v>
      </c>
      <c r="C223" s="103" t="s">
        <v>119</v>
      </c>
      <c r="D223" s="103"/>
      <c r="E223" s="7"/>
      <c r="F223" s="6" t="s">
        <v>8</v>
      </c>
      <c r="G223" s="103" t="s">
        <v>121</v>
      </c>
      <c r="H223" s="103"/>
      <c r="I223" s="103"/>
      <c r="J223" s="103"/>
      <c r="K223" s="103"/>
      <c r="L223" s="103"/>
      <c r="M223" s="103"/>
      <c r="N223" s="104"/>
    </row>
    <row r="224" spans="1:14">
      <c r="A224" s="1"/>
      <c r="B224" s="57" t="s">
        <v>9</v>
      </c>
      <c r="C224" s="93" t="s">
        <v>104</v>
      </c>
      <c r="D224" s="93"/>
      <c r="E224" s="9"/>
      <c r="F224" s="8" t="s">
        <v>10</v>
      </c>
      <c r="G224" s="93" t="s">
        <v>124</v>
      </c>
      <c r="H224" s="93"/>
      <c r="I224" s="93"/>
      <c r="J224" s="93"/>
      <c r="K224" s="93"/>
      <c r="L224" s="93"/>
      <c r="M224" s="93"/>
      <c r="N224" s="94"/>
    </row>
    <row r="225" spans="1:14">
      <c r="A225" s="1"/>
      <c r="B225" s="57" t="s">
        <v>11</v>
      </c>
      <c r="C225" s="93" t="s">
        <v>103</v>
      </c>
      <c r="D225" s="93"/>
      <c r="E225" s="9"/>
      <c r="F225" s="8" t="s">
        <v>12</v>
      </c>
      <c r="G225" s="93" t="s">
        <v>123</v>
      </c>
      <c r="H225" s="93"/>
      <c r="I225" s="93"/>
      <c r="J225" s="93"/>
      <c r="K225" s="93"/>
      <c r="L225" s="93"/>
      <c r="M225" s="93"/>
      <c r="N225" s="94"/>
    </row>
    <row r="226" spans="1:14">
      <c r="A226" s="1"/>
      <c r="B226" s="98" t="s">
        <v>13</v>
      </c>
      <c r="C226" s="99"/>
      <c r="D226" s="99"/>
      <c r="E226" s="10"/>
      <c r="F226" s="99" t="s">
        <v>13</v>
      </c>
      <c r="G226" s="99"/>
      <c r="H226" s="99"/>
      <c r="I226" s="99"/>
      <c r="J226" s="99"/>
      <c r="K226" s="99"/>
      <c r="L226" s="99"/>
      <c r="M226" s="99"/>
      <c r="N226" s="100"/>
    </row>
    <row r="227" spans="1:14">
      <c r="A227" s="1"/>
      <c r="B227" s="61" t="s">
        <v>14</v>
      </c>
      <c r="C227" s="93" t="s">
        <v>104</v>
      </c>
      <c r="D227" s="93"/>
      <c r="E227" s="9"/>
      <c r="F227" s="11" t="s">
        <v>14</v>
      </c>
      <c r="G227" s="93" t="s">
        <v>124</v>
      </c>
      <c r="H227" s="93"/>
      <c r="I227" s="93"/>
      <c r="J227" s="93"/>
      <c r="K227" s="93"/>
      <c r="L227" s="93"/>
      <c r="M227" s="93"/>
      <c r="N227" s="94"/>
    </row>
    <row r="228" spans="1:14" ht="15.75" thickBot="1">
      <c r="A228" s="1"/>
      <c r="B228" s="62" t="s">
        <v>14</v>
      </c>
      <c r="C228" s="95" t="s">
        <v>103</v>
      </c>
      <c r="D228" s="95"/>
      <c r="E228" s="13"/>
      <c r="F228" s="12" t="s">
        <v>14</v>
      </c>
      <c r="G228" s="95" t="s">
        <v>123</v>
      </c>
      <c r="H228" s="95"/>
      <c r="I228" s="95"/>
      <c r="J228" s="95"/>
      <c r="K228" s="95"/>
      <c r="L228" s="95"/>
      <c r="M228" s="95"/>
      <c r="N228" s="96"/>
    </row>
    <row r="229" spans="1:14">
      <c r="A229" s="1"/>
      <c r="B229" s="53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54"/>
    </row>
    <row r="230" spans="1:14" ht="15.75" thickBot="1">
      <c r="A230" s="1"/>
      <c r="B230" s="64" t="s">
        <v>15</v>
      </c>
      <c r="C230" s="1"/>
      <c r="D230" s="1"/>
      <c r="E230" s="1"/>
      <c r="F230" s="83">
        <v>1</v>
      </c>
      <c r="G230" s="83">
        <v>2</v>
      </c>
      <c r="H230" s="83">
        <v>3</v>
      </c>
      <c r="I230" s="83">
        <v>4</v>
      </c>
      <c r="J230" s="83">
        <v>5</v>
      </c>
      <c r="K230" s="97" t="s">
        <v>16</v>
      </c>
      <c r="L230" s="97"/>
      <c r="M230" s="83" t="s">
        <v>17</v>
      </c>
      <c r="N230" s="65" t="s">
        <v>18</v>
      </c>
    </row>
    <row r="231" spans="1:14">
      <c r="A231" s="1"/>
      <c r="B231" s="66" t="s">
        <v>19</v>
      </c>
      <c r="C231" s="91" t="str">
        <f>IF(C224&gt;"",C224&amp;" - "&amp;G224,"")</f>
        <v>Koskinen, Veikko - Lehtonen, Kari</v>
      </c>
      <c r="D231" s="91"/>
      <c r="E231" s="42"/>
      <c r="F231" s="46">
        <v>9</v>
      </c>
      <c r="G231" s="46">
        <v>9</v>
      </c>
      <c r="H231" s="46">
        <v>-9</v>
      </c>
      <c r="I231" s="46">
        <v>9</v>
      </c>
      <c r="J231" s="44"/>
      <c r="K231" s="16">
        <f>IF(ISBLANK(F231),"",COUNTIF(F231:J231,"&gt;=0"))</f>
        <v>3</v>
      </c>
      <c r="L231" s="17">
        <f>IF(ISBLANK(F231),"",IF(LEFT(F231)="-",1,0)+IF(LEFT(G231)="-",1,0)+IF(LEFT(H231)="-",1,0)+IF(LEFT(I231)="-",1,0)+IF(LEFT(J231)="-",1,0))</f>
        <v>1</v>
      </c>
      <c r="M231" s="18">
        <f t="shared" ref="M231:N235" si="9">IF(K231=3,1,"")</f>
        <v>1</v>
      </c>
      <c r="N231" s="67" t="str">
        <f t="shared" si="9"/>
        <v/>
      </c>
    </row>
    <row r="232" spans="1:14">
      <c r="A232" s="1"/>
      <c r="B232" s="66" t="s">
        <v>20</v>
      </c>
      <c r="C232" s="91" t="str">
        <f>IF(C225&gt;"",C225&amp;" - "&amp;G225,"")</f>
        <v>Juntunen, Veikko - Kara, Tauno</v>
      </c>
      <c r="D232" s="91"/>
      <c r="E232" s="42"/>
      <c r="F232" s="46">
        <v>-8</v>
      </c>
      <c r="G232" s="46">
        <v>8</v>
      </c>
      <c r="H232" s="46">
        <v>8</v>
      </c>
      <c r="I232" s="46">
        <v>-7</v>
      </c>
      <c r="J232" s="45">
        <v>12</v>
      </c>
      <c r="K232" s="19">
        <f>IF(ISBLANK(F232),"",COUNTIF(F232:J232,"&gt;=0"))</f>
        <v>3</v>
      </c>
      <c r="L232" s="20">
        <f>IF(ISBLANK(F232),"",IF(LEFT(F232)="-",1,0)+IF(LEFT(G232)="-",1,0)+IF(LEFT(H232)="-",1,0)+IF(LEFT(I232)="-",1,0)+IF(LEFT(J232)="-",1,0))</f>
        <v>2</v>
      </c>
      <c r="M232" s="21">
        <f t="shared" si="9"/>
        <v>1</v>
      </c>
      <c r="N232" s="68" t="str">
        <f t="shared" si="9"/>
        <v/>
      </c>
    </row>
    <row r="233" spans="1:14">
      <c r="A233" s="1"/>
      <c r="B233" s="69" t="s">
        <v>21</v>
      </c>
      <c r="C233" s="81" t="str">
        <f>IF(C227&gt;"",C227&amp;" / "&amp;C228,"")</f>
        <v>Koskinen, Veikko / Juntunen, Veikko</v>
      </c>
      <c r="D233" s="81" t="str">
        <f>IF(G227&gt;"",G227&amp;" / "&amp;G228,"")</f>
        <v>Lehtonen, Kari / Kara, Tauno</v>
      </c>
      <c r="E233" s="43"/>
      <c r="F233" s="46">
        <v>5</v>
      </c>
      <c r="G233" s="46">
        <v>9</v>
      </c>
      <c r="H233" s="46">
        <v>-11</v>
      </c>
      <c r="I233" s="46">
        <v>6</v>
      </c>
      <c r="J233" s="45"/>
      <c r="K233" s="19">
        <f>IF(ISBLANK(F233),"",COUNTIF(F233:J233,"&gt;=0"))</f>
        <v>3</v>
      </c>
      <c r="L233" s="20">
        <f>IF(ISBLANK(F233),"",IF(LEFT(F233)="-",1,0)+IF(LEFT(G233)="-",1,0)+IF(LEFT(H233)="-",1,0)+IF(LEFT(I233)="-",1,0)+IF(LEFT(J233)="-",1,0))</f>
        <v>1</v>
      </c>
      <c r="M233" s="21">
        <f t="shared" si="9"/>
        <v>1</v>
      </c>
      <c r="N233" s="68" t="str">
        <f t="shared" si="9"/>
        <v/>
      </c>
    </row>
    <row r="234" spans="1:14">
      <c r="A234" s="1"/>
      <c r="B234" s="66" t="s">
        <v>22</v>
      </c>
      <c r="C234" s="91" t="str">
        <f>IF(C224&gt;"",C224&amp;" - "&amp;G225,"")</f>
        <v>Koskinen, Veikko - Kara, Tauno</v>
      </c>
      <c r="D234" s="91"/>
      <c r="E234" s="42"/>
      <c r="F234" s="46"/>
      <c r="G234" s="46"/>
      <c r="H234" s="46"/>
      <c r="I234" s="46"/>
      <c r="J234" s="45"/>
      <c r="K234" s="19" t="str">
        <f>IF(ISBLANK(F234),"",COUNTIF(F234:J234,"&gt;=0"))</f>
        <v/>
      </c>
      <c r="L234" s="20" t="str">
        <f>IF(ISBLANK(F234),"",IF(LEFT(F234)="-",1,0)+IF(LEFT(G234)="-",1,0)+IF(LEFT(H234)="-",1,0)+IF(LEFT(I234)="-",1,0)+IF(LEFT(J234)="-",1,0))</f>
        <v/>
      </c>
      <c r="M234" s="21" t="str">
        <f t="shared" si="9"/>
        <v/>
      </c>
      <c r="N234" s="68" t="str">
        <f t="shared" si="9"/>
        <v/>
      </c>
    </row>
    <row r="235" spans="1:14" ht="15.75" thickBot="1">
      <c r="A235" s="1"/>
      <c r="B235" s="66" t="s">
        <v>23</v>
      </c>
      <c r="C235" s="91" t="str">
        <f>IF(C225&gt;"",C225&amp;" - "&amp;G224,"")</f>
        <v>Juntunen, Veikko - Lehtonen, Kari</v>
      </c>
      <c r="D235" s="91"/>
      <c r="E235" s="42"/>
      <c r="F235" s="46"/>
      <c r="G235" s="46"/>
      <c r="H235" s="46"/>
      <c r="I235" s="46"/>
      <c r="J235" s="45"/>
      <c r="K235" s="22" t="str">
        <f>IF(ISBLANK(F235),"",COUNTIF(F235:J235,"&gt;=0"))</f>
        <v/>
      </c>
      <c r="L235" s="23" t="str">
        <f>IF(ISBLANK(F235),"",IF(LEFT(F235)="-",1,0)+IF(LEFT(G235)="-",1,0)+IF(LEFT(H235)="-",1,0)+IF(LEFT(I235)="-",1,0)+IF(LEFT(J235)="-",1,0))</f>
        <v/>
      </c>
      <c r="M235" s="24" t="str">
        <f t="shared" si="9"/>
        <v/>
      </c>
      <c r="N235" s="70" t="str">
        <f t="shared" si="9"/>
        <v/>
      </c>
    </row>
    <row r="236" spans="1:14" ht="19.5" thickBot="1">
      <c r="A236" s="1"/>
      <c r="B236" s="71"/>
      <c r="C236" s="25"/>
      <c r="D236" s="25"/>
      <c r="E236" s="25"/>
      <c r="F236" s="26"/>
      <c r="G236" s="26"/>
      <c r="H236" s="27"/>
      <c r="I236" s="92" t="s">
        <v>24</v>
      </c>
      <c r="J236" s="92"/>
      <c r="K236" s="28">
        <f>COUNTIF(K231:K235,"=3")</f>
        <v>3</v>
      </c>
      <c r="L236" s="29">
        <f>COUNTIF(L231:L235,"=3")</f>
        <v>0</v>
      </c>
      <c r="M236" s="40">
        <f>SUM(M231:M235)</f>
        <v>3</v>
      </c>
      <c r="N236" s="72">
        <f>SUM(N231:N235)</f>
        <v>0</v>
      </c>
    </row>
    <row r="237" spans="1:14">
      <c r="A237" s="1"/>
      <c r="B237" s="73" t="s">
        <v>25</v>
      </c>
      <c r="C237" s="25"/>
      <c r="D237" s="25"/>
      <c r="E237" s="25"/>
      <c r="F237" s="25"/>
      <c r="G237" s="25"/>
      <c r="H237" s="25"/>
      <c r="I237" s="25"/>
      <c r="J237" s="25"/>
      <c r="K237" s="1"/>
      <c r="L237" s="1"/>
      <c r="M237" s="1"/>
      <c r="N237" s="54"/>
    </row>
    <row r="238" spans="1:14">
      <c r="A238" s="1"/>
      <c r="B238" s="74" t="s">
        <v>26</v>
      </c>
      <c r="C238" s="32"/>
      <c r="D238" s="31" t="s">
        <v>27</v>
      </c>
      <c r="E238" s="32"/>
      <c r="F238" s="31" t="s">
        <v>28</v>
      </c>
      <c r="G238" s="31"/>
      <c r="H238" s="30"/>
      <c r="I238" s="1"/>
      <c r="J238" s="85" t="s">
        <v>29</v>
      </c>
      <c r="K238" s="85"/>
      <c r="L238" s="85"/>
      <c r="M238" s="85"/>
      <c r="N238" s="86"/>
    </row>
    <row r="239" spans="1:14" ht="21.75" thickBot="1">
      <c r="A239" s="1"/>
      <c r="B239" s="87"/>
      <c r="C239" s="88"/>
      <c r="D239" s="88"/>
      <c r="E239" s="82"/>
      <c r="F239" s="88"/>
      <c r="G239" s="88"/>
      <c r="H239" s="88"/>
      <c r="I239" s="88"/>
      <c r="J239" s="89" t="str">
        <f>IF(M236=3,C223,IF(N236=3,G223,""))</f>
        <v>ToTe</v>
      </c>
      <c r="K239" s="89"/>
      <c r="L239" s="89"/>
      <c r="M239" s="89"/>
      <c r="N239" s="90"/>
    </row>
    <row r="240" spans="1:14">
      <c r="A240" s="1"/>
      <c r="B240" s="78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80"/>
    </row>
    <row r="242" spans="1:14">
      <c r="A242" s="1"/>
      <c r="B242" s="51"/>
      <c r="C242" s="47"/>
      <c r="D242" s="47"/>
      <c r="E242" s="47"/>
      <c r="F242" s="52"/>
      <c r="G242" s="48" t="s">
        <v>0</v>
      </c>
      <c r="H242" s="49"/>
      <c r="I242" s="101" t="s">
        <v>134</v>
      </c>
      <c r="J242" s="101"/>
      <c r="K242" s="101"/>
      <c r="L242" s="101"/>
      <c r="M242" s="101"/>
      <c r="N242" s="102"/>
    </row>
    <row r="243" spans="1:14">
      <c r="A243" s="1"/>
      <c r="B243" s="53"/>
      <c r="C243" s="2" t="s">
        <v>1</v>
      </c>
      <c r="D243" s="2"/>
      <c r="E243" s="1"/>
      <c r="F243" s="3"/>
      <c r="G243" s="48" t="s">
        <v>2</v>
      </c>
      <c r="H243" s="50"/>
      <c r="I243" s="101" t="s">
        <v>35</v>
      </c>
      <c r="J243" s="101"/>
      <c r="K243" s="101"/>
      <c r="L243" s="101"/>
      <c r="M243" s="101"/>
      <c r="N243" s="102"/>
    </row>
    <row r="244" spans="1:14" ht="15.75">
      <c r="A244" s="1"/>
      <c r="B244" s="53"/>
      <c r="C244" s="5" t="s">
        <v>3</v>
      </c>
      <c r="D244" s="5"/>
      <c r="E244" s="1"/>
      <c r="F244" s="3"/>
      <c r="G244" s="48" t="s">
        <v>4</v>
      </c>
      <c r="H244" s="50"/>
      <c r="I244" s="101" t="s">
        <v>138</v>
      </c>
      <c r="J244" s="101"/>
      <c r="K244" s="101"/>
      <c r="L244" s="101"/>
      <c r="M244" s="101"/>
      <c r="N244" s="102"/>
    </row>
    <row r="245" spans="1:14" ht="15.75">
      <c r="A245" s="1"/>
      <c r="B245" s="53"/>
      <c r="C245" s="1" t="s">
        <v>5</v>
      </c>
      <c r="D245" s="5"/>
      <c r="E245" s="1"/>
      <c r="F245" s="3"/>
      <c r="G245" s="48" t="s">
        <v>6</v>
      </c>
      <c r="H245" s="50"/>
      <c r="I245" s="105">
        <v>44877</v>
      </c>
      <c r="J245" s="105"/>
      <c r="K245" s="105"/>
      <c r="L245" s="105"/>
      <c r="M245" s="105"/>
      <c r="N245" s="106"/>
    </row>
    <row r="246" spans="1:14" ht="15.75" thickBot="1">
      <c r="A246" s="1"/>
      <c r="B246" s="5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54"/>
    </row>
    <row r="247" spans="1:14">
      <c r="A247" s="1"/>
      <c r="B247" s="55" t="s">
        <v>7</v>
      </c>
      <c r="C247" s="103" t="s">
        <v>35</v>
      </c>
      <c r="D247" s="103"/>
      <c r="E247" s="7"/>
      <c r="F247" s="6" t="s">
        <v>8</v>
      </c>
      <c r="G247" s="103" t="s">
        <v>119</v>
      </c>
      <c r="H247" s="103"/>
      <c r="I247" s="103"/>
      <c r="J247" s="103"/>
      <c r="K247" s="103"/>
      <c r="L247" s="103"/>
      <c r="M247" s="103"/>
      <c r="N247" s="104"/>
    </row>
    <row r="248" spans="1:14">
      <c r="A248" s="1"/>
      <c r="B248" s="57" t="s">
        <v>9</v>
      </c>
      <c r="C248" s="93" t="s">
        <v>87</v>
      </c>
      <c r="D248" s="93"/>
      <c r="E248" s="9"/>
      <c r="F248" s="8" t="s">
        <v>10</v>
      </c>
      <c r="G248" s="93" t="s">
        <v>103</v>
      </c>
      <c r="H248" s="93"/>
      <c r="I248" s="93"/>
      <c r="J248" s="93"/>
      <c r="K248" s="93"/>
      <c r="L248" s="93"/>
      <c r="M248" s="93"/>
      <c r="N248" s="94"/>
    </row>
    <row r="249" spans="1:14">
      <c r="A249" s="1"/>
      <c r="B249" s="57" t="s">
        <v>11</v>
      </c>
      <c r="C249" s="93" t="s">
        <v>82</v>
      </c>
      <c r="D249" s="93"/>
      <c r="E249" s="9"/>
      <c r="F249" s="8" t="s">
        <v>12</v>
      </c>
      <c r="G249" s="93" t="s">
        <v>104</v>
      </c>
      <c r="H249" s="93"/>
      <c r="I249" s="93"/>
      <c r="J249" s="93"/>
      <c r="K249" s="93"/>
      <c r="L249" s="93"/>
      <c r="M249" s="93"/>
      <c r="N249" s="94"/>
    </row>
    <row r="250" spans="1:14">
      <c r="A250" s="1"/>
      <c r="B250" s="98" t="s">
        <v>13</v>
      </c>
      <c r="C250" s="99"/>
      <c r="D250" s="99"/>
      <c r="E250" s="10"/>
      <c r="F250" s="99" t="s">
        <v>13</v>
      </c>
      <c r="G250" s="99"/>
      <c r="H250" s="99"/>
      <c r="I250" s="99"/>
      <c r="J250" s="99"/>
      <c r="K250" s="99"/>
      <c r="L250" s="99"/>
      <c r="M250" s="99"/>
      <c r="N250" s="100"/>
    </row>
    <row r="251" spans="1:14">
      <c r="A251" s="1"/>
      <c r="B251" s="61" t="s">
        <v>14</v>
      </c>
      <c r="C251" s="93" t="s">
        <v>87</v>
      </c>
      <c r="D251" s="93"/>
      <c r="E251" s="9"/>
      <c r="F251" s="11" t="s">
        <v>14</v>
      </c>
      <c r="G251" s="93" t="s">
        <v>103</v>
      </c>
      <c r="H251" s="93"/>
      <c r="I251" s="93"/>
      <c r="J251" s="93"/>
      <c r="K251" s="93"/>
      <c r="L251" s="93"/>
      <c r="M251" s="93"/>
      <c r="N251" s="94"/>
    </row>
    <row r="252" spans="1:14" ht="15.75" thickBot="1">
      <c r="A252" s="1"/>
      <c r="B252" s="62" t="s">
        <v>14</v>
      </c>
      <c r="C252" s="95" t="s">
        <v>82</v>
      </c>
      <c r="D252" s="95"/>
      <c r="E252" s="13"/>
      <c r="F252" s="12" t="s">
        <v>14</v>
      </c>
      <c r="G252" s="95" t="s">
        <v>104</v>
      </c>
      <c r="H252" s="95"/>
      <c r="I252" s="95"/>
      <c r="J252" s="95"/>
      <c r="K252" s="95"/>
      <c r="L252" s="95"/>
      <c r="M252" s="95"/>
      <c r="N252" s="96"/>
    </row>
    <row r="253" spans="1:14">
      <c r="A253" s="1"/>
      <c r="B253" s="53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54"/>
    </row>
    <row r="254" spans="1:14" ht="15.75" thickBot="1">
      <c r="A254" s="1"/>
      <c r="B254" s="64" t="s">
        <v>15</v>
      </c>
      <c r="C254" s="1"/>
      <c r="D254" s="1"/>
      <c r="E254" s="1"/>
      <c r="F254" s="83">
        <v>1</v>
      </c>
      <c r="G254" s="83">
        <v>2</v>
      </c>
      <c r="H254" s="83">
        <v>3</v>
      </c>
      <c r="I254" s="83">
        <v>4</v>
      </c>
      <c r="J254" s="83">
        <v>5</v>
      </c>
      <c r="K254" s="97" t="s">
        <v>16</v>
      </c>
      <c r="L254" s="97"/>
      <c r="M254" s="83" t="s">
        <v>17</v>
      </c>
      <c r="N254" s="65" t="s">
        <v>18</v>
      </c>
    </row>
    <row r="255" spans="1:14">
      <c r="A255" s="1"/>
      <c r="B255" s="66" t="s">
        <v>19</v>
      </c>
      <c r="C255" s="91" t="str">
        <f>IF(C248&gt;"",C248&amp;" - "&amp;G248,"")</f>
        <v>Somervuori, Jukka - Juntunen, Veikko</v>
      </c>
      <c r="D255" s="91"/>
      <c r="E255" s="42"/>
      <c r="F255" s="46">
        <v>-5</v>
      </c>
      <c r="G255" s="46">
        <v>-10</v>
      </c>
      <c r="H255" s="46">
        <v>10</v>
      </c>
      <c r="I255" s="46">
        <v>-9</v>
      </c>
      <c r="J255" s="44"/>
      <c r="K255" s="16">
        <f>IF(ISBLANK(F255),"",COUNTIF(F255:J255,"&gt;=0"))</f>
        <v>1</v>
      </c>
      <c r="L255" s="17">
        <f>IF(ISBLANK(F255),"",IF(LEFT(F255)="-",1,0)+IF(LEFT(G255)="-",1,0)+IF(LEFT(H255)="-",1,0)+IF(LEFT(I255)="-",1,0)+IF(LEFT(J255)="-",1,0))</f>
        <v>3</v>
      </c>
      <c r="M255" s="18" t="str">
        <f t="shared" ref="M255:N259" si="10">IF(K255=3,1,"")</f>
        <v/>
      </c>
      <c r="N255" s="67">
        <f t="shared" si="10"/>
        <v>1</v>
      </c>
    </row>
    <row r="256" spans="1:14">
      <c r="A256" s="1"/>
      <c r="B256" s="66" t="s">
        <v>20</v>
      </c>
      <c r="C256" s="91" t="str">
        <f>IF(C249&gt;"",C249&amp;" - "&amp;G249,"")</f>
        <v>Lappalainen, Matti - Koskinen, Veikko</v>
      </c>
      <c r="D256" s="91"/>
      <c r="E256" s="42"/>
      <c r="F256" s="46">
        <v>5</v>
      </c>
      <c r="G256" s="46">
        <v>5</v>
      </c>
      <c r="H256" s="46">
        <v>9</v>
      </c>
      <c r="I256" s="46"/>
      <c r="J256" s="45"/>
      <c r="K256" s="19">
        <f>IF(ISBLANK(F256),"",COUNTIF(F256:J256,"&gt;=0"))</f>
        <v>3</v>
      </c>
      <c r="L256" s="20">
        <f>IF(ISBLANK(F256),"",IF(LEFT(F256)="-",1,0)+IF(LEFT(G256)="-",1,0)+IF(LEFT(H256)="-",1,0)+IF(LEFT(I256)="-",1,0)+IF(LEFT(J256)="-",1,0))</f>
        <v>0</v>
      </c>
      <c r="M256" s="21">
        <f t="shared" si="10"/>
        <v>1</v>
      </c>
      <c r="N256" s="68" t="str">
        <f t="shared" si="10"/>
        <v/>
      </c>
    </row>
    <row r="257" spans="1:14">
      <c r="A257" s="1"/>
      <c r="B257" s="69" t="s">
        <v>21</v>
      </c>
      <c r="C257" s="81" t="str">
        <f>IF(C251&gt;"",C251&amp;" / "&amp;C252,"")</f>
        <v>Somervuori, Jukka / Lappalainen, Matti</v>
      </c>
      <c r="D257" s="81" t="str">
        <f>IF(G251&gt;"",G251&amp;" / "&amp;G252,"")</f>
        <v>Juntunen, Veikko / Koskinen, Veikko</v>
      </c>
      <c r="E257" s="43"/>
      <c r="F257" s="46">
        <v>10</v>
      </c>
      <c r="G257" s="46">
        <v>5</v>
      </c>
      <c r="H257" s="46">
        <v>12</v>
      </c>
      <c r="I257" s="46"/>
      <c r="J257" s="45"/>
      <c r="K257" s="19">
        <f>IF(ISBLANK(F257),"",COUNTIF(F257:J257,"&gt;=0"))</f>
        <v>3</v>
      </c>
      <c r="L257" s="20">
        <f>IF(ISBLANK(F257),"",IF(LEFT(F257)="-",1,0)+IF(LEFT(G257)="-",1,0)+IF(LEFT(H257)="-",1,0)+IF(LEFT(I257)="-",1,0)+IF(LEFT(J257)="-",1,0))</f>
        <v>0</v>
      </c>
      <c r="M257" s="21">
        <f t="shared" si="10"/>
        <v>1</v>
      </c>
      <c r="N257" s="68" t="str">
        <f t="shared" si="10"/>
        <v/>
      </c>
    </row>
    <row r="258" spans="1:14">
      <c r="A258" s="1"/>
      <c r="B258" s="66" t="s">
        <v>22</v>
      </c>
      <c r="C258" s="91" t="str">
        <f>IF(C248&gt;"",C248&amp;" - "&amp;G249,"")</f>
        <v>Somervuori, Jukka - Koskinen, Veikko</v>
      </c>
      <c r="D258" s="91"/>
      <c r="E258" s="42"/>
      <c r="F258" s="46">
        <v>5</v>
      </c>
      <c r="G258" s="46">
        <v>6</v>
      </c>
      <c r="H258" s="46">
        <v>8</v>
      </c>
      <c r="I258" s="46"/>
      <c r="J258" s="45"/>
      <c r="K258" s="19">
        <f>IF(ISBLANK(F258),"",COUNTIF(F258:J258,"&gt;=0"))</f>
        <v>3</v>
      </c>
      <c r="L258" s="20">
        <f>IF(ISBLANK(F258),"",IF(LEFT(F258)="-",1,0)+IF(LEFT(G258)="-",1,0)+IF(LEFT(H258)="-",1,0)+IF(LEFT(I258)="-",1,0)+IF(LEFT(J258)="-",1,0))</f>
        <v>0</v>
      </c>
      <c r="M258" s="21">
        <f t="shared" si="10"/>
        <v>1</v>
      </c>
      <c r="N258" s="68" t="str">
        <f t="shared" si="10"/>
        <v/>
      </c>
    </row>
    <row r="259" spans="1:14" ht="15.75" thickBot="1">
      <c r="A259" s="1"/>
      <c r="B259" s="66" t="s">
        <v>23</v>
      </c>
      <c r="C259" s="91" t="str">
        <f>IF(C249&gt;"",C249&amp;" - "&amp;G248,"")</f>
        <v>Lappalainen, Matti - Juntunen, Veikko</v>
      </c>
      <c r="D259" s="91"/>
      <c r="E259" s="42"/>
      <c r="F259" s="46"/>
      <c r="G259" s="46"/>
      <c r="H259" s="46"/>
      <c r="I259" s="46"/>
      <c r="J259" s="45"/>
      <c r="K259" s="22" t="str">
        <f>IF(ISBLANK(F259),"",COUNTIF(F259:J259,"&gt;=0"))</f>
        <v/>
      </c>
      <c r="L259" s="23" t="str">
        <f>IF(ISBLANK(F259),"",IF(LEFT(F259)="-",1,0)+IF(LEFT(G259)="-",1,0)+IF(LEFT(H259)="-",1,0)+IF(LEFT(I259)="-",1,0)+IF(LEFT(J259)="-",1,0))</f>
        <v/>
      </c>
      <c r="M259" s="24" t="str">
        <f t="shared" si="10"/>
        <v/>
      </c>
      <c r="N259" s="70" t="str">
        <f t="shared" si="10"/>
        <v/>
      </c>
    </row>
    <row r="260" spans="1:14" ht="19.5" thickBot="1">
      <c r="A260" s="1"/>
      <c r="B260" s="71"/>
      <c r="C260" s="25"/>
      <c r="D260" s="25"/>
      <c r="E260" s="25"/>
      <c r="F260" s="26"/>
      <c r="G260" s="26"/>
      <c r="H260" s="27"/>
      <c r="I260" s="92" t="s">
        <v>24</v>
      </c>
      <c r="J260" s="92"/>
      <c r="K260" s="28">
        <f>COUNTIF(K255:K259,"=3")</f>
        <v>3</v>
      </c>
      <c r="L260" s="29">
        <f>COUNTIF(L255:L259,"=3")</f>
        <v>1</v>
      </c>
      <c r="M260" s="40">
        <f>SUM(M255:M259)</f>
        <v>3</v>
      </c>
      <c r="N260" s="72">
        <f>SUM(N255:N259)</f>
        <v>1</v>
      </c>
    </row>
    <row r="261" spans="1:14">
      <c r="A261" s="1"/>
      <c r="B261" s="73" t="s">
        <v>25</v>
      </c>
      <c r="C261" s="25"/>
      <c r="D261" s="25"/>
      <c r="E261" s="25"/>
      <c r="F261" s="25"/>
      <c r="G261" s="25"/>
      <c r="H261" s="25"/>
      <c r="I261" s="25"/>
      <c r="J261" s="25"/>
      <c r="K261" s="1"/>
      <c r="L261" s="1"/>
      <c r="M261" s="1"/>
      <c r="N261" s="54"/>
    </row>
    <row r="262" spans="1:14">
      <c r="A262" s="1"/>
      <c r="B262" s="74" t="s">
        <v>26</v>
      </c>
      <c r="C262" s="32"/>
      <c r="D262" s="31" t="s">
        <v>27</v>
      </c>
      <c r="E262" s="32"/>
      <c r="F262" s="31" t="s">
        <v>28</v>
      </c>
      <c r="G262" s="31"/>
      <c r="H262" s="30"/>
      <c r="I262" s="1"/>
      <c r="J262" s="85" t="s">
        <v>29</v>
      </c>
      <c r="K262" s="85"/>
      <c r="L262" s="85"/>
      <c r="M262" s="85"/>
      <c r="N262" s="86"/>
    </row>
    <row r="263" spans="1:14" ht="21.75" thickBot="1">
      <c r="A263" s="1"/>
      <c r="B263" s="87"/>
      <c r="C263" s="88"/>
      <c r="D263" s="88"/>
      <c r="E263" s="82"/>
      <c r="F263" s="88"/>
      <c r="G263" s="88"/>
      <c r="H263" s="88"/>
      <c r="I263" s="88"/>
      <c r="J263" s="89" t="str">
        <f>IF(M260=3,C247,IF(N260=3,G247,""))</f>
        <v>BK</v>
      </c>
      <c r="K263" s="89"/>
      <c r="L263" s="89"/>
      <c r="M263" s="89"/>
      <c r="N263" s="90"/>
    </row>
    <row r="264" spans="1:14">
      <c r="A264" s="1"/>
      <c r="B264" s="78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80"/>
    </row>
  </sheetData>
  <mergeCells count="286">
    <mergeCell ref="C160:D160"/>
    <mergeCell ref="C162:D162"/>
    <mergeCell ref="C163:D163"/>
    <mergeCell ref="I164:J164"/>
    <mergeCell ref="J166:N166"/>
    <mergeCell ref="B167:D167"/>
    <mergeCell ref="F167:I167"/>
    <mergeCell ref="J167:N167"/>
    <mergeCell ref="C155:D155"/>
    <mergeCell ref="G155:N155"/>
    <mergeCell ref="C156:D156"/>
    <mergeCell ref="G156:N156"/>
    <mergeCell ref="K158:L158"/>
    <mergeCell ref="C159:D159"/>
    <mergeCell ref="C152:D152"/>
    <mergeCell ref="G152:N152"/>
    <mergeCell ref="C153:D153"/>
    <mergeCell ref="G153:N153"/>
    <mergeCell ref="B154:D154"/>
    <mergeCell ref="F154:N154"/>
    <mergeCell ref="I146:N146"/>
    <mergeCell ref="I147:N147"/>
    <mergeCell ref="I148:N148"/>
    <mergeCell ref="I149:N149"/>
    <mergeCell ref="C151:D151"/>
    <mergeCell ref="G151:N151"/>
    <mergeCell ref="C136:D136"/>
    <mergeCell ref="C138:D138"/>
    <mergeCell ref="C139:D139"/>
    <mergeCell ref="I140:J140"/>
    <mergeCell ref="J142:N142"/>
    <mergeCell ref="B143:D143"/>
    <mergeCell ref="F143:I143"/>
    <mergeCell ref="J143:N143"/>
    <mergeCell ref="C131:D131"/>
    <mergeCell ref="G131:N131"/>
    <mergeCell ref="C132:D132"/>
    <mergeCell ref="G132:N132"/>
    <mergeCell ref="K134:L134"/>
    <mergeCell ref="C135:D135"/>
    <mergeCell ref="C128:D128"/>
    <mergeCell ref="G128:N128"/>
    <mergeCell ref="C129:D129"/>
    <mergeCell ref="G129:N129"/>
    <mergeCell ref="B130:D130"/>
    <mergeCell ref="F130:N130"/>
    <mergeCell ref="I122:N122"/>
    <mergeCell ref="I123:N123"/>
    <mergeCell ref="I124:N124"/>
    <mergeCell ref="I125:N125"/>
    <mergeCell ref="C127:D127"/>
    <mergeCell ref="G127:N127"/>
    <mergeCell ref="C112:D112"/>
    <mergeCell ref="C114:D114"/>
    <mergeCell ref="C115:D115"/>
    <mergeCell ref="I116:J116"/>
    <mergeCell ref="J118:N118"/>
    <mergeCell ref="B119:D119"/>
    <mergeCell ref="F119:I119"/>
    <mergeCell ref="J119:N119"/>
    <mergeCell ref="C107:D107"/>
    <mergeCell ref="G107:N107"/>
    <mergeCell ref="C108:D108"/>
    <mergeCell ref="G108:N108"/>
    <mergeCell ref="K110:L110"/>
    <mergeCell ref="C111:D111"/>
    <mergeCell ref="C104:D104"/>
    <mergeCell ref="G104:N104"/>
    <mergeCell ref="C105:D105"/>
    <mergeCell ref="G105:N105"/>
    <mergeCell ref="B106:D106"/>
    <mergeCell ref="F106:N106"/>
    <mergeCell ref="I98:N98"/>
    <mergeCell ref="I99:N99"/>
    <mergeCell ref="I100:N100"/>
    <mergeCell ref="I101:N101"/>
    <mergeCell ref="C103:D103"/>
    <mergeCell ref="G103:N103"/>
    <mergeCell ref="C88:D88"/>
    <mergeCell ref="C90:D90"/>
    <mergeCell ref="C91:D91"/>
    <mergeCell ref="I92:J92"/>
    <mergeCell ref="J94:N94"/>
    <mergeCell ref="B95:D95"/>
    <mergeCell ref="F95:I95"/>
    <mergeCell ref="J95:N95"/>
    <mergeCell ref="C83:D83"/>
    <mergeCell ref="G83:N83"/>
    <mergeCell ref="C84:D84"/>
    <mergeCell ref="G84:N84"/>
    <mergeCell ref="K86:L86"/>
    <mergeCell ref="C87:D87"/>
    <mergeCell ref="C80:D80"/>
    <mergeCell ref="G80:N80"/>
    <mergeCell ref="C81:D81"/>
    <mergeCell ref="G81:N81"/>
    <mergeCell ref="B82:D82"/>
    <mergeCell ref="F82:N82"/>
    <mergeCell ref="I74:N74"/>
    <mergeCell ref="I75:N75"/>
    <mergeCell ref="I76:N76"/>
    <mergeCell ref="I77:N77"/>
    <mergeCell ref="C79:D79"/>
    <mergeCell ref="G79:N79"/>
    <mergeCell ref="C64:D64"/>
    <mergeCell ref="C66:D66"/>
    <mergeCell ref="C67:D67"/>
    <mergeCell ref="I68:J68"/>
    <mergeCell ref="J70:N70"/>
    <mergeCell ref="B71:D71"/>
    <mergeCell ref="F71:I71"/>
    <mergeCell ref="J71:N71"/>
    <mergeCell ref="C59:D59"/>
    <mergeCell ref="G59:N59"/>
    <mergeCell ref="C60:D60"/>
    <mergeCell ref="G60:N60"/>
    <mergeCell ref="K62:L62"/>
    <mergeCell ref="C63:D63"/>
    <mergeCell ref="C56:D56"/>
    <mergeCell ref="G56:N56"/>
    <mergeCell ref="C57:D57"/>
    <mergeCell ref="G57:N57"/>
    <mergeCell ref="B58:D58"/>
    <mergeCell ref="F58:N58"/>
    <mergeCell ref="I50:N50"/>
    <mergeCell ref="I51:N51"/>
    <mergeCell ref="I52:N52"/>
    <mergeCell ref="I53:N53"/>
    <mergeCell ref="C55:D55"/>
    <mergeCell ref="G55:N55"/>
    <mergeCell ref="C40:D40"/>
    <mergeCell ref="C42:D42"/>
    <mergeCell ref="C43:D43"/>
    <mergeCell ref="I44:J44"/>
    <mergeCell ref="J46:N46"/>
    <mergeCell ref="B47:D47"/>
    <mergeCell ref="F47:I47"/>
    <mergeCell ref="J47:N47"/>
    <mergeCell ref="C35:D35"/>
    <mergeCell ref="G35:N35"/>
    <mergeCell ref="C36:D36"/>
    <mergeCell ref="G36:N36"/>
    <mergeCell ref="K38:L38"/>
    <mergeCell ref="C39:D39"/>
    <mergeCell ref="C32:D32"/>
    <mergeCell ref="G32:N32"/>
    <mergeCell ref="C33:D33"/>
    <mergeCell ref="G33:N33"/>
    <mergeCell ref="B34:D34"/>
    <mergeCell ref="F34:N34"/>
    <mergeCell ref="I26:N26"/>
    <mergeCell ref="I27:N27"/>
    <mergeCell ref="I28:N28"/>
    <mergeCell ref="I29:N29"/>
    <mergeCell ref="C31:D31"/>
    <mergeCell ref="G31:N31"/>
    <mergeCell ref="C16:D16"/>
    <mergeCell ref="C18:D18"/>
    <mergeCell ref="C19:D19"/>
    <mergeCell ref="I20:J20"/>
    <mergeCell ref="J22:N22"/>
    <mergeCell ref="B23:D23"/>
    <mergeCell ref="F23:I23"/>
    <mergeCell ref="J23:N23"/>
    <mergeCell ref="C11:D11"/>
    <mergeCell ref="G11:N11"/>
    <mergeCell ref="C12:D12"/>
    <mergeCell ref="G12:N12"/>
    <mergeCell ref="K14:L14"/>
    <mergeCell ref="C15:D15"/>
    <mergeCell ref="C8:D8"/>
    <mergeCell ref="G8:N8"/>
    <mergeCell ref="C9:D9"/>
    <mergeCell ref="G9:N9"/>
    <mergeCell ref="B10:D10"/>
    <mergeCell ref="F10:N10"/>
    <mergeCell ref="I2:N2"/>
    <mergeCell ref="I3:N3"/>
    <mergeCell ref="I4:N4"/>
    <mergeCell ref="I5:N5"/>
    <mergeCell ref="C7:D7"/>
    <mergeCell ref="G7:N7"/>
    <mergeCell ref="I170:N170"/>
    <mergeCell ref="I171:N171"/>
    <mergeCell ref="I172:N172"/>
    <mergeCell ref="I173:N173"/>
    <mergeCell ref="C175:D175"/>
    <mergeCell ref="G175:N175"/>
    <mergeCell ref="C176:D176"/>
    <mergeCell ref="G176:N176"/>
    <mergeCell ref="C177:D177"/>
    <mergeCell ref="G177:N177"/>
    <mergeCell ref="B178:D178"/>
    <mergeCell ref="F178:N178"/>
    <mergeCell ref="C179:D179"/>
    <mergeCell ref="G179:N179"/>
    <mergeCell ref="C180:D180"/>
    <mergeCell ref="G180:N180"/>
    <mergeCell ref="K182:L182"/>
    <mergeCell ref="C183:D183"/>
    <mergeCell ref="C184:D184"/>
    <mergeCell ref="C186:D186"/>
    <mergeCell ref="C187:D187"/>
    <mergeCell ref="I188:J188"/>
    <mergeCell ref="J190:N190"/>
    <mergeCell ref="B191:D191"/>
    <mergeCell ref="F191:I191"/>
    <mergeCell ref="J191:N191"/>
    <mergeCell ref="I194:N194"/>
    <mergeCell ref="I195:N195"/>
    <mergeCell ref="I196:N196"/>
    <mergeCell ref="I197:N197"/>
    <mergeCell ref="C199:D199"/>
    <mergeCell ref="G199:N199"/>
    <mergeCell ref="C200:D200"/>
    <mergeCell ref="G200:N200"/>
    <mergeCell ref="C201:D201"/>
    <mergeCell ref="G201:N201"/>
    <mergeCell ref="B202:D202"/>
    <mergeCell ref="F202:N202"/>
    <mergeCell ref="C203:D203"/>
    <mergeCell ref="G203:N203"/>
    <mergeCell ref="C204:D204"/>
    <mergeCell ref="G204:N204"/>
    <mergeCell ref="K206:L206"/>
    <mergeCell ref="C207:D207"/>
    <mergeCell ref="C208:D208"/>
    <mergeCell ref="C210:D210"/>
    <mergeCell ref="C211:D211"/>
    <mergeCell ref="I212:J212"/>
    <mergeCell ref="J214:N214"/>
    <mergeCell ref="B215:D215"/>
    <mergeCell ref="F215:I215"/>
    <mergeCell ref="J215:N215"/>
    <mergeCell ref="I218:N218"/>
    <mergeCell ref="I219:N219"/>
    <mergeCell ref="I220:N220"/>
    <mergeCell ref="I221:N221"/>
    <mergeCell ref="C223:D223"/>
    <mergeCell ref="G223:N223"/>
    <mergeCell ref="C224:D224"/>
    <mergeCell ref="G224:N224"/>
    <mergeCell ref="C225:D225"/>
    <mergeCell ref="G225:N225"/>
    <mergeCell ref="B226:D226"/>
    <mergeCell ref="F226:N226"/>
    <mergeCell ref="C227:D227"/>
    <mergeCell ref="G227:N227"/>
    <mergeCell ref="C228:D228"/>
    <mergeCell ref="G228:N228"/>
    <mergeCell ref="K230:L230"/>
    <mergeCell ref="C231:D231"/>
    <mergeCell ref="C232:D232"/>
    <mergeCell ref="C234:D234"/>
    <mergeCell ref="C235:D235"/>
    <mergeCell ref="I236:J236"/>
    <mergeCell ref="J238:N238"/>
    <mergeCell ref="B239:D239"/>
    <mergeCell ref="F239:I239"/>
    <mergeCell ref="J239:N239"/>
    <mergeCell ref="I242:N242"/>
    <mergeCell ref="I243:N243"/>
    <mergeCell ref="I244:N244"/>
    <mergeCell ref="I245:N245"/>
    <mergeCell ref="C247:D247"/>
    <mergeCell ref="G247:N247"/>
    <mergeCell ref="C248:D248"/>
    <mergeCell ref="G248:N248"/>
    <mergeCell ref="C249:D249"/>
    <mergeCell ref="G249:N249"/>
    <mergeCell ref="B250:D250"/>
    <mergeCell ref="F250:N250"/>
    <mergeCell ref="C251:D251"/>
    <mergeCell ref="G251:N251"/>
    <mergeCell ref="C252:D252"/>
    <mergeCell ref="G252:N252"/>
    <mergeCell ref="K254:L254"/>
    <mergeCell ref="C255:D255"/>
    <mergeCell ref="C256:D256"/>
    <mergeCell ref="C258:D258"/>
    <mergeCell ref="C259:D259"/>
    <mergeCell ref="I260:J260"/>
    <mergeCell ref="J262:N262"/>
    <mergeCell ref="B263:D263"/>
    <mergeCell ref="F263:I263"/>
    <mergeCell ref="J263:N26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2"/>
  <sheetViews>
    <sheetView workbookViewId="0"/>
  </sheetViews>
  <sheetFormatPr defaultRowHeight="15"/>
  <sheetData>
    <row r="2" spans="1:14">
      <c r="A2" s="1"/>
      <c r="B2" s="51"/>
      <c r="C2" s="47"/>
      <c r="D2" s="47"/>
      <c r="E2" s="47"/>
      <c r="F2" s="52"/>
      <c r="G2" s="48" t="s">
        <v>0</v>
      </c>
      <c r="H2" s="49"/>
      <c r="I2" s="101" t="s">
        <v>134</v>
      </c>
      <c r="J2" s="101"/>
      <c r="K2" s="101"/>
      <c r="L2" s="101"/>
      <c r="M2" s="101"/>
      <c r="N2" s="102"/>
    </row>
    <row r="3" spans="1:14">
      <c r="A3" s="1"/>
      <c r="B3" s="53"/>
      <c r="C3" s="2" t="s">
        <v>1</v>
      </c>
      <c r="D3" s="2"/>
      <c r="E3" s="1"/>
      <c r="F3" s="3"/>
      <c r="G3" s="48" t="s">
        <v>2</v>
      </c>
      <c r="H3" s="50"/>
      <c r="I3" s="101" t="s">
        <v>35</v>
      </c>
      <c r="J3" s="101"/>
      <c r="K3" s="101"/>
      <c r="L3" s="101"/>
      <c r="M3" s="101"/>
      <c r="N3" s="102"/>
    </row>
    <row r="4" spans="1:14" ht="15.75">
      <c r="A4" s="1"/>
      <c r="B4" s="53"/>
      <c r="C4" s="5" t="s">
        <v>3</v>
      </c>
      <c r="D4" s="5"/>
      <c r="E4" s="1"/>
      <c r="F4" s="3"/>
      <c r="G4" s="48" t="s">
        <v>4</v>
      </c>
      <c r="H4" s="50"/>
      <c r="I4" s="101" t="s">
        <v>139</v>
      </c>
      <c r="J4" s="101"/>
      <c r="K4" s="101"/>
      <c r="L4" s="101"/>
      <c r="M4" s="101"/>
      <c r="N4" s="102"/>
    </row>
    <row r="5" spans="1:14" ht="15.75">
      <c r="A5" s="1"/>
      <c r="B5" s="53"/>
      <c r="C5" s="1" t="s">
        <v>5</v>
      </c>
      <c r="D5" s="5"/>
      <c r="E5" s="1"/>
      <c r="F5" s="3"/>
      <c r="G5" s="48" t="s">
        <v>6</v>
      </c>
      <c r="H5" s="50"/>
      <c r="I5" s="105">
        <v>44877</v>
      </c>
      <c r="J5" s="105"/>
      <c r="K5" s="105"/>
      <c r="L5" s="105"/>
      <c r="M5" s="105"/>
      <c r="N5" s="106"/>
    </row>
    <row r="6" spans="1:14" ht="15.75" thickBot="1">
      <c r="A6" s="1"/>
      <c r="B6" s="5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4"/>
    </row>
    <row r="7" spans="1:14">
      <c r="A7" s="1"/>
      <c r="B7" s="55" t="s">
        <v>7</v>
      </c>
      <c r="C7" s="103" t="s">
        <v>125</v>
      </c>
      <c r="D7" s="103"/>
      <c r="E7" s="7"/>
      <c r="F7" s="6" t="s">
        <v>8</v>
      </c>
      <c r="G7" s="103" t="s">
        <v>44</v>
      </c>
      <c r="H7" s="103"/>
      <c r="I7" s="103"/>
      <c r="J7" s="103"/>
      <c r="K7" s="103"/>
      <c r="L7" s="103"/>
      <c r="M7" s="103"/>
      <c r="N7" s="104"/>
    </row>
    <row r="8" spans="1:14">
      <c r="A8" s="1"/>
      <c r="B8" s="57" t="s">
        <v>9</v>
      </c>
      <c r="C8" s="93" t="s">
        <v>126</v>
      </c>
      <c r="D8" s="93"/>
      <c r="E8" s="9"/>
      <c r="F8" s="8" t="s">
        <v>10</v>
      </c>
      <c r="G8" s="93" t="s">
        <v>128</v>
      </c>
      <c r="H8" s="93"/>
      <c r="I8" s="93"/>
      <c r="J8" s="93"/>
      <c r="K8" s="93"/>
      <c r="L8" s="93"/>
      <c r="M8" s="93"/>
      <c r="N8" s="94"/>
    </row>
    <row r="9" spans="1:14">
      <c r="A9" s="1"/>
      <c r="B9" s="57" t="s">
        <v>11</v>
      </c>
      <c r="C9" s="93" t="s">
        <v>127</v>
      </c>
      <c r="D9" s="93"/>
      <c r="E9" s="9"/>
      <c r="F9" s="8" t="s">
        <v>12</v>
      </c>
      <c r="G9" s="93" t="s">
        <v>109</v>
      </c>
      <c r="H9" s="93"/>
      <c r="I9" s="93"/>
      <c r="J9" s="93"/>
      <c r="K9" s="93"/>
      <c r="L9" s="93"/>
      <c r="M9" s="93"/>
      <c r="N9" s="94"/>
    </row>
    <row r="10" spans="1:14">
      <c r="A10" s="1"/>
      <c r="B10" s="98" t="s">
        <v>13</v>
      </c>
      <c r="C10" s="99"/>
      <c r="D10" s="99"/>
      <c r="E10" s="10"/>
      <c r="F10" s="99" t="s">
        <v>13</v>
      </c>
      <c r="G10" s="99"/>
      <c r="H10" s="99"/>
      <c r="I10" s="99"/>
      <c r="J10" s="99"/>
      <c r="K10" s="99"/>
      <c r="L10" s="99"/>
      <c r="M10" s="99"/>
      <c r="N10" s="100"/>
    </row>
    <row r="11" spans="1:14">
      <c r="A11" s="1"/>
      <c r="B11" s="61" t="s">
        <v>14</v>
      </c>
      <c r="C11" s="93" t="s">
        <v>126</v>
      </c>
      <c r="D11" s="93"/>
      <c r="E11" s="9"/>
      <c r="F11" s="11" t="s">
        <v>14</v>
      </c>
      <c r="G11" s="93" t="s">
        <v>128</v>
      </c>
      <c r="H11" s="93"/>
      <c r="I11" s="93"/>
      <c r="J11" s="93"/>
      <c r="K11" s="93"/>
      <c r="L11" s="93"/>
      <c r="M11" s="93"/>
      <c r="N11" s="94"/>
    </row>
    <row r="12" spans="1:14" ht="15.75" thickBot="1">
      <c r="A12" s="1"/>
      <c r="B12" s="62" t="s">
        <v>14</v>
      </c>
      <c r="C12" s="95" t="s">
        <v>127</v>
      </c>
      <c r="D12" s="95"/>
      <c r="E12" s="13"/>
      <c r="F12" s="12" t="s">
        <v>14</v>
      </c>
      <c r="G12" s="95" t="s">
        <v>109</v>
      </c>
      <c r="H12" s="95"/>
      <c r="I12" s="95"/>
      <c r="J12" s="95"/>
      <c r="K12" s="95"/>
      <c r="L12" s="95"/>
      <c r="M12" s="95"/>
      <c r="N12" s="96"/>
    </row>
    <row r="13" spans="1:14">
      <c r="A13" s="1"/>
      <c r="B13" s="5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54"/>
    </row>
    <row r="14" spans="1:14" ht="15.75" thickBot="1">
      <c r="A14" s="1"/>
      <c r="B14" s="64" t="s">
        <v>15</v>
      </c>
      <c r="C14" s="1"/>
      <c r="D14" s="1"/>
      <c r="E14" s="1"/>
      <c r="F14" s="14">
        <v>1</v>
      </c>
      <c r="G14" s="14">
        <v>2</v>
      </c>
      <c r="H14" s="14">
        <v>3</v>
      </c>
      <c r="I14" s="14">
        <v>4</v>
      </c>
      <c r="J14" s="14">
        <v>5</v>
      </c>
      <c r="K14" s="97" t="s">
        <v>16</v>
      </c>
      <c r="L14" s="97"/>
      <c r="M14" s="14" t="s">
        <v>17</v>
      </c>
      <c r="N14" s="65" t="s">
        <v>18</v>
      </c>
    </row>
    <row r="15" spans="1:14">
      <c r="A15" s="1"/>
      <c r="B15" s="66" t="s">
        <v>19</v>
      </c>
      <c r="C15" s="91" t="str">
        <f>IF(C8&gt;"",C8&amp;" - "&amp;G8,"")</f>
        <v>Blomfelt, Kaj - Kerttula, Yrjö</v>
      </c>
      <c r="D15" s="91"/>
      <c r="E15" s="42"/>
      <c r="F15" s="46">
        <v>3</v>
      </c>
      <c r="G15" s="46">
        <v>-10</v>
      </c>
      <c r="H15" s="46">
        <v>6</v>
      </c>
      <c r="I15" s="46">
        <v>5</v>
      </c>
      <c r="J15" s="44"/>
      <c r="K15" s="16">
        <f>IF(ISBLANK(F15),"",COUNTIF(F15:J15,"&gt;=0"))</f>
        <v>3</v>
      </c>
      <c r="L15" s="17">
        <f>IF(ISBLANK(F15),"",IF(LEFT(F15)="-",1,0)+IF(LEFT(G15)="-",1,0)+IF(LEFT(H15)="-",1,0)+IF(LEFT(I15)="-",1,0)+IF(LEFT(J15)="-",1,0))</f>
        <v>1</v>
      </c>
      <c r="M15" s="18">
        <f t="shared" ref="M15:N19" si="0">IF(K15=3,1,"")</f>
        <v>1</v>
      </c>
      <c r="N15" s="67" t="str">
        <f t="shared" si="0"/>
        <v/>
      </c>
    </row>
    <row r="16" spans="1:14">
      <c r="A16" s="1"/>
      <c r="B16" s="66" t="s">
        <v>20</v>
      </c>
      <c r="C16" s="91" t="str">
        <f>IF(C9&gt;"",C9&amp;" - "&amp;G9,"")</f>
        <v>Kirveskari, Antti - Söderström, Ingvar</v>
      </c>
      <c r="D16" s="91"/>
      <c r="E16" s="42"/>
      <c r="F16" s="46">
        <v>-5</v>
      </c>
      <c r="G16" s="46">
        <v>5</v>
      </c>
      <c r="H16" s="46">
        <v>6</v>
      </c>
      <c r="I16" s="46">
        <v>-3</v>
      </c>
      <c r="J16" s="45">
        <v>9</v>
      </c>
      <c r="K16" s="19">
        <f>IF(ISBLANK(F16),"",COUNTIF(F16:J16,"&gt;=0"))</f>
        <v>3</v>
      </c>
      <c r="L16" s="20">
        <f>IF(ISBLANK(F16),"",IF(LEFT(F16)="-",1,0)+IF(LEFT(G16)="-",1,0)+IF(LEFT(H16)="-",1,0)+IF(LEFT(I16)="-",1,0)+IF(LEFT(J16)="-",1,0))</f>
        <v>2</v>
      </c>
      <c r="M16" s="21">
        <f t="shared" si="0"/>
        <v>1</v>
      </c>
      <c r="N16" s="68" t="str">
        <f t="shared" si="0"/>
        <v/>
      </c>
    </row>
    <row r="17" spans="1:14">
      <c r="A17" s="1"/>
      <c r="B17" s="69" t="s">
        <v>21</v>
      </c>
      <c r="C17" s="15" t="str">
        <f>IF(C11&gt;"",C11&amp;" / "&amp;C12,"")</f>
        <v>Blomfelt, Kaj / Kirveskari, Antti</v>
      </c>
      <c r="D17" s="15" t="str">
        <f>IF(G11&gt;"",G11&amp;" / "&amp;G12,"")</f>
        <v>Kerttula, Yrjö / Söderström, Ingvar</v>
      </c>
      <c r="E17" s="43"/>
      <c r="F17" s="46">
        <v>7</v>
      </c>
      <c r="G17" s="46">
        <v>4</v>
      </c>
      <c r="H17" s="46">
        <v>8</v>
      </c>
      <c r="I17" s="46"/>
      <c r="J17" s="45"/>
      <c r="K17" s="19">
        <f>IF(ISBLANK(F17),"",COUNTIF(F17:J17,"&gt;=0"))</f>
        <v>3</v>
      </c>
      <c r="L17" s="20">
        <f>IF(ISBLANK(F17),"",IF(LEFT(F17)="-",1,0)+IF(LEFT(G17)="-",1,0)+IF(LEFT(H17)="-",1,0)+IF(LEFT(I17)="-",1,0)+IF(LEFT(J17)="-",1,0))</f>
        <v>0</v>
      </c>
      <c r="M17" s="21">
        <f t="shared" si="0"/>
        <v>1</v>
      </c>
      <c r="N17" s="68" t="str">
        <f t="shared" si="0"/>
        <v/>
      </c>
    </row>
    <row r="18" spans="1:14">
      <c r="A18" s="1"/>
      <c r="B18" s="66" t="s">
        <v>22</v>
      </c>
      <c r="C18" s="91" t="str">
        <f>IF(C8&gt;"",C8&amp;" - "&amp;G9,"")</f>
        <v>Blomfelt, Kaj - Söderström, Ingvar</v>
      </c>
      <c r="D18" s="91"/>
      <c r="E18" s="42"/>
      <c r="F18" s="46"/>
      <c r="G18" s="46"/>
      <c r="H18" s="46"/>
      <c r="I18" s="46"/>
      <c r="J18" s="45"/>
      <c r="K18" s="19" t="str">
        <f>IF(ISBLANK(F18),"",COUNTIF(F18:J18,"&gt;=0"))</f>
        <v/>
      </c>
      <c r="L18" s="20" t="str">
        <f>IF(ISBLANK(F18),"",IF(LEFT(F18)="-",1,0)+IF(LEFT(G18)="-",1,0)+IF(LEFT(H18)="-",1,0)+IF(LEFT(I18)="-",1,0)+IF(LEFT(J18)="-",1,0))</f>
        <v/>
      </c>
      <c r="M18" s="21" t="str">
        <f t="shared" si="0"/>
        <v/>
      </c>
      <c r="N18" s="68" t="str">
        <f t="shared" si="0"/>
        <v/>
      </c>
    </row>
    <row r="19" spans="1:14" ht="15.75" thickBot="1">
      <c r="A19" s="1"/>
      <c r="B19" s="66" t="s">
        <v>23</v>
      </c>
      <c r="C19" s="91" t="str">
        <f>IF(C9&gt;"",C9&amp;" - "&amp;G8,"")</f>
        <v>Kirveskari, Antti - Kerttula, Yrjö</v>
      </c>
      <c r="D19" s="91"/>
      <c r="E19" s="42"/>
      <c r="F19" s="46"/>
      <c r="G19" s="46"/>
      <c r="H19" s="46"/>
      <c r="I19" s="46"/>
      <c r="J19" s="45"/>
      <c r="K19" s="22" t="str">
        <f>IF(ISBLANK(F19),"",COUNTIF(F19:J19,"&gt;=0"))</f>
        <v/>
      </c>
      <c r="L19" s="23" t="str">
        <f>IF(ISBLANK(F19),"",IF(LEFT(F19)="-",1,0)+IF(LEFT(G19)="-",1,0)+IF(LEFT(H19)="-",1,0)+IF(LEFT(I19)="-",1,0)+IF(LEFT(J19)="-",1,0))</f>
        <v/>
      </c>
      <c r="M19" s="24" t="str">
        <f t="shared" si="0"/>
        <v/>
      </c>
      <c r="N19" s="70" t="str">
        <f t="shared" si="0"/>
        <v/>
      </c>
    </row>
    <row r="20" spans="1:14" ht="19.5" thickBot="1">
      <c r="A20" s="1"/>
      <c r="B20" s="71"/>
      <c r="C20" s="25"/>
      <c r="D20" s="25"/>
      <c r="E20" s="25"/>
      <c r="F20" s="26"/>
      <c r="G20" s="26"/>
      <c r="H20" s="27"/>
      <c r="I20" s="92" t="s">
        <v>24</v>
      </c>
      <c r="J20" s="92"/>
      <c r="K20" s="28">
        <f>COUNTIF(K15:K19,"=3")</f>
        <v>3</v>
      </c>
      <c r="L20" s="29">
        <f>COUNTIF(L15:L19,"=3")</f>
        <v>0</v>
      </c>
      <c r="M20" s="40">
        <f>SUM(M15:M19)</f>
        <v>3</v>
      </c>
      <c r="N20" s="72">
        <f>SUM(N15:N19)</f>
        <v>0</v>
      </c>
    </row>
    <row r="21" spans="1:14">
      <c r="A21" s="1"/>
      <c r="B21" s="73" t="s">
        <v>25</v>
      </c>
      <c r="C21" s="25"/>
      <c r="D21" s="25"/>
      <c r="E21" s="25"/>
      <c r="F21" s="25"/>
      <c r="G21" s="25"/>
      <c r="H21" s="25"/>
      <c r="I21" s="25"/>
      <c r="J21" s="25"/>
      <c r="K21" s="1"/>
      <c r="L21" s="1"/>
      <c r="M21" s="1"/>
      <c r="N21" s="54"/>
    </row>
    <row r="22" spans="1:14">
      <c r="A22" s="1"/>
      <c r="B22" s="74" t="s">
        <v>26</v>
      </c>
      <c r="C22" s="32"/>
      <c r="D22" s="31" t="s">
        <v>27</v>
      </c>
      <c r="E22" s="32"/>
      <c r="F22" s="31" t="s">
        <v>28</v>
      </c>
      <c r="G22" s="31"/>
      <c r="H22" s="30"/>
      <c r="I22" s="1"/>
      <c r="J22" s="85" t="s">
        <v>29</v>
      </c>
      <c r="K22" s="85"/>
      <c r="L22" s="85"/>
      <c r="M22" s="85"/>
      <c r="N22" s="86"/>
    </row>
    <row r="23" spans="1:14" ht="21.75" thickBot="1">
      <c r="A23" s="1"/>
      <c r="B23" s="87"/>
      <c r="C23" s="88"/>
      <c r="D23" s="88"/>
      <c r="E23" s="33"/>
      <c r="F23" s="88"/>
      <c r="G23" s="88"/>
      <c r="H23" s="88"/>
      <c r="I23" s="88"/>
      <c r="J23" s="89" t="str">
        <f>IF(M20=3,C7,IF(N20=3,G7,""))</f>
        <v>TuTo</v>
      </c>
      <c r="K23" s="89"/>
      <c r="L23" s="89"/>
      <c r="M23" s="89"/>
      <c r="N23" s="90"/>
    </row>
    <row r="24" spans="1:14">
      <c r="A24" s="1"/>
      <c r="B24" s="78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80"/>
    </row>
    <row r="26" spans="1:14">
      <c r="A26" s="1"/>
      <c r="B26" s="51"/>
      <c r="C26" s="47"/>
      <c r="D26" s="47"/>
      <c r="E26" s="47"/>
      <c r="F26" s="52"/>
      <c r="G26" s="48" t="s">
        <v>0</v>
      </c>
      <c r="H26" s="49"/>
      <c r="I26" s="101" t="s">
        <v>134</v>
      </c>
      <c r="J26" s="101"/>
      <c r="K26" s="101"/>
      <c r="L26" s="101"/>
      <c r="M26" s="101"/>
      <c r="N26" s="102"/>
    </row>
    <row r="27" spans="1:14">
      <c r="A27" s="1"/>
      <c r="B27" s="53"/>
      <c r="C27" s="2" t="s">
        <v>1</v>
      </c>
      <c r="D27" s="2"/>
      <c r="E27" s="1"/>
      <c r="F27" s="3"/>
      <c r="G27" s="48" t="s">
        <v>2</v>
      </c>
      <c r="H27" s="50"/>
      <c r="I27" s="101" t="s">
        <v>35</v>
      </c>
      <c r="J27" s="101"/>
      <c r="K27" s="101"/>
      <c r="L27" s="101"/>
      <c r="M27" s="101"/>
      <c r="N27" s="102"/>
    </row>
    <row r="28" spans="1:14" ht="15.75">
      <c r="A28" s="1"/>
      <c r="B28" s="53"/>
      <c r="C28" s="5" t="s">
        <v>3</v>
      </c>
      <c r="D28" s="5"/>
      <c r="E28" s="1"/>
      <c r="F28" s="3"/>
      <c r="G28" s="48" t="s">
        <v>4</v>
      </c>
      <c r="H28" s="50"/>
      <c r="I28" s="101" t="s">
        <v>139</v>
      </c>
      <c r="J28" s="101"/>
      <c r="K28" s="101"/>
      <c r="L28" s="101"/>
      <c r="M28" s="101"/>
      <c r="N28" s="102"/>
    </row>
    <row r="29" spans="1:14" ht="15.75">
      <c r="A29" s="1"/>
      <c r="B29" s="53"/>
      <c r="C29" s="1" t="s">
        <v>5</v>
      </c>
      <c r="D29" s="5"/>
      <c r="E29" s="1"/>
      <c r="F29" s="3"/>
      <c r="G29" s="48" t="s">
        <v>6</v>
      </c>
      <c r="H29" s="50"/>
      <c r="I29" s="105">
        <v>44877</v>
      </c>
      <c r="J29" s="105"/>
      <c r="K29" s="105"/>
      <c r="L29" s="105"/>
      <c r="M29" s="105"/>
      <c r="N29" s="106"/>
    </row>
    <row r="30" spans="1:14" ht="15.75" thickBot="1">
      <c r="A30" s="1"/>
      <c r="B30" s="5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54"/>
    </row>
    <row r="31" spans="1:14">
      <c r="A31" s="1"/>
      <c r="B31" s="55" t="s">
        <v>7</v>
      </c>
      <c r="C31" s="103" t="s">
        <v>119</v>
      </c>
      <c r="D31" s="103"/>
      <c r="E31" s="7"/>
      <c r="F31" s="6" t="s">
        <v>8</v>
      </c>
      <c r="G31" s="103" t="s">
        <v>67</v>
      </c>
      <c r="H31" s="103"/>
      <c r="I31" s="103"/>
      <c r="J31" s="103"/>
      <c r="K31" s="103"/>
      <c r="L31" s="103"/>
      <c r="M31" s="103"/>
      <c r="N31" s="104"/>
    </row>
    <row r="32" spans="1:14">
      <c r="A32" s="1"/>
      <c r="B32" s="57" t="s">
        <v>9</v>
      </c>
      <c r="C32" s="93" t="s">
        <v>129</v>
      </c>
      <c r="D32" s="93"/>
      <c r="E32" s="9"/>
      <c r="F32" s="8" t="s">
        <v>10</v>
      </c>
      <c r="G32" s="93" t="s">
        <v>131</v>
      </c>
      <c r="H32" s="93"/>
      <c r="I32" s="93"/>
      <c r="J32" s="93"/>
      <c r="K32" s="93"/>
      <c r="L32" s="93"/>
      <c r="M32" s="93"/>
      <c r="N32" s="94"/>
    </row>
    <row r="33" spans="1:14">
      <c r="A33" s="1"/>
      <c r="B33" s="57" t="s">
        <v>11</v>
      </c>
      <c r="C33" s="93" t="s">
        <v>130</v>
      </c>
      <c r="D33" s="93"/>
      <c r="E33" s="9"/>
      <c r="F33" s="8" t="s">
        <v>12</v>
      </c>
      <c r="G33" s="93" t="s">
        <v>132</v>
      </c>
      <c r="H33" s="93"/>
      <c r="I33" s="93"/>
      <c r="J33" s="93"/>
      <c r="K33" s="93"/>
      <c r="L33" s="93"/>
      <c r="M33" s="93"/>
      <c r="N33" s="94"/>
    </row>
    <row r="34" spans="1:14">
      <c r="A34" s="1"/>
      <c r="B34" s="98" t="s">
        <v>13</v>
      </c>
      <c r="C34" s="99"/>
      <c r="D34" s="99"/>
      <c r="E34" s="10"/>
      <c r="F34" s="99" t="s">
        <v>13</v>
      </c>
      <c r="G34" s="99"/>
      <c r="H34" s="99"/>
      <c r="I34" s="99"/>
      <c r="J34" s="99"/>
      <c r="K34" s="99"/>
      <c r="L34" s="99"/>
      <c r="M34" s="99"/>
      <c r="N34" s="100"/>
    </row>
    <row r="35" spans="1:14">
      <c r="A35" s="1"/>
      <c r="B35" s="61" t="s">
        <v>14</v>
      </c>
      <c r="C35" s="93" t="s">
        <v>129</v>
      </c>
      <c r="D35" s="93"/>
      <c r="E35" s="9"/>
      <c r="F35" s="11" t="s">
        <v>14</v>
      </c>
      <c r="G35" s="93" t="s">
        <v>131</v>
      </c>
      <c r="H35" s="93"/>
      <c r="I35" s="93"/>
      <c r="J35" s="93"/>
      <c r="K35" s="93"/>
      <c r="L35" s="93"/>
      <c r="M35" s="93"/>
      <c r="N35" s="94"/>
    </row>
    <row r="36" spans="1:14" ht="15.75" thickBot="1">
      <c r="A36" s="1"/>
      <c r="B36" s="62" t="s">
        <v>14</v>
      </c>
      <c r="C36" s="95" t="s">
        <v>130</v>
      </c>
      <c r="D36" s="95"/>
      <c r="E36" s="13"/>
      <c r="F36" s="12" t="s">
        <v>14</v>
      </c>
      <c r="G36" s="95" t="s">
        <v>132</v>
      </c>
      <c r="H36" s="95"/>
      <c r="I36" s="95"/>
      <c r="J36" s="95"/>
      <c r="K36" s="95"/>
      <c r="L36" s="95"/>
      <c r="M36" s="95"/>
      <c r="N36" s="96"/>
    </row>
    <row r="37" spans="1:14">
      <c r="A37" s="1"/>
      <c r="B37" s="5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54"/>
    </row>
    <row r="38" spans="1:14" ht="15.75" thickBot="1">
      <c r="A38" s="1"/>
      <c r="B38" s="64" t="s">
        <v>15</v>
      </c>
      <c r="C38" s="1"/>
      <c r="D38" s="1"/>
      <c r="E38" s="1"/>
      <c r="F38" s="14">
        <v>1</v>
      </c>
      <c r="G38" s="14">
        <v>2</v>
      </c>
      <c r="H38" s="14">
        <v>3</v>
      </c>
      <c r="I38" s="14">
        <v>4</v>
      </c>
      <c r="J38" s="14">
        <v>5</v>
      </c>
      <c r="K38" s="97" t="s">
        <v>16</v>
      </c>
      <c r="L38" s="97"/>
      <c r="M38" s="14" t="s">
        <v>17</v>
      </c>
      <c r="N38" s="65" t="s">
        <v>18</v>
      </c>
    </row>
    <row r="39" spans="1:14">
      <c r="A39" s="1"/>
      <c r="B39" s="66" t="s">
        <v>19</v>
      </c>
      <c r="C39" s="91" t="str">
        <f>IF(C32&gt;"",C32&amp;" - "&amp;G32,"")</f>
        <v>Väisänen, Veikko - Olander, Olavi</v>
      </c>
      <c r="D39" s="91"/>
      <c r="E39" s="42"/>
      <c r="F39" s="46">
        <v>13</v>
      </c>
      <c r="G39" s="46">
        <v>6</v>
      </c>
      <c r="H39" s="46">
        <v>7</v>
      </c>
      <c r="I39" s="46"/>
      <c r="J39" s="44"/>
      <c r="K39" s="16">
        <f>IF(ISBLANK(F39),"",COUNTIF(F39:J39,"&gt;=0"))</f>
        <v>3</v>
      </c>
      <c r="L39" s="17">
        <f>IF(ISBLANK(F39),"",IF(LEFT(F39)="-",1,0)+IF(LEFT(G39)="-",1,0)+IF(LEFT(H39)="-",1,0)+IF(LEFT(I39)="-",1,0)+IF(LEFT(J39)="-",1,0))</f>
        <v>0</v>
      </c>
      <c r="M39" s="18">
        <f t="shared" ref="M39:N43" si="1">IF(K39=3,1,"")</f>
        <v>1</v>
      </c>
      <c r="N39" s="67" t="str">
        <f t="shared" si="1"/>
        <v/>
      </c>
    </row>
    <row r="40" spans="1:14">
      <c r="A40" s="1"/>
      <c r="B40" s="66" t="s">
        <v>20</v>
      </c>
      <c r="C40" s="91" t="str">
        <f>IF(C33&gt;"",C33&amp;" - "&amp;G33,"")</f>
        <v>Niukkanen, Pentti - Merimaa, Kai</v>
      </c>
      <c r="D40" s="91"/>
      <c r="E40" s="42"/>
      <c r="F40" s="46">
        <v>-3</v>
      </c>
      <c r="G40" s="46">
        <v>-7</v>
      </c>
      <c r="H40" s="46">
        <v>-8</v>
      </c>
      <c r="I40" s="46"/>
      <c r="J40" s="45"/>
      <c r="K40" s="19">
        <f>IF(ISBLANK(F40),"",COUNTIF(F40:J40,"&gt;=0"))</f>
        <v>0</v>
      </c>
      <c r="L40" s="20">
        <f>IF(ISBLANK(F40),"",IF(LEFT(F40)="-",1,0)+IF(LEFT(G40)="-",1,0)+IF(LEFT(H40)="-",1,0)+IF(LEFT(I40)="-",1,0)+IF(LEFT(J40)="-",1,0))</f>
        <v>3</v>
      </c>
      <c r="M40" s="21" t="str">
        <f t="shared" si="1"/>
        <v/>
      </c>
      <c r="N40" s="68">
        <f t="shared" si="1"/>
        <v>1</v>
      </c>
    </row>
    <row r="41" spans="1:14">
      <c r="A41" s="1"/>
      <c r="B41" s="69" t="s">
        <v>21</v>
      </c>
      <c r="C41" s="15" t="str">
        <f>IF(C35&gt;"",C35&amp;" / "&amp;C36,"")</f>
        <v>Väisänen, Veikko / Niukkanen, Pentti</v>
      </c>
      <c r="D41" s="15" t="str">
        <f>IF(G35&gt;"",G35&amp;" / "&amp;G36,"")</f>
        <v>Olander, Olavi / Merimaa, Kai</v>
      </c>
      <c r="E41" s="43"/>
      <c r="F41" s="46">
        <v>7</v>
      </c>
      <c r="G41" s="46">
        <v>-8</v>
      </c>
      <c r="H41" s="46">
        <v>8</v>
      </c>
      <c r="I41" s="46">
        <v>-9</v>
      </c>
      <c r="J41" s="45">
        <v>7</v>
      </c>
      <c r="K41" s="19">
        <f>IF(ISBLANK(F41),"",COUNTIF(F41:J41,"&gt;=0"))</f>
        <v>3</v>
      </c>
      <c r="L41" s="20">
        <f>IF(ISBLANK(F41),"",IF(LEFT(F41)="-",1,0)+IF(LEFT(G41)="-",1,0)+IF(LEFT(H41)="-",1,0)+IF(LEFT(I41)="-",1,0)+IF(LEFT(J41)="-",1,0))</f>
        <v>2</v>
      </c>
      <c r="M41" s="21">
        <f t="shared" si="1"/>
        <v>1</v>
      </c>
      <c r="N41" s="68" t="str">
        <f t="shared" si="1"/>
        <v/>
      </c>
    </row>
    <row r="42" spans="1:14">
      <c r="A42" s="1"/>
      <c r="B42" s="66" t="s">
        <v>22</v>
      </c>
      <c r="C42" s="91" t="str">
        <f>IF(C32&gt;"",C32&amp;" - "&amp;G33,"")</f>
        <v>Väisänen, Veikko - Merimaa, Kai</v>
      </c>
      <c r="D42" s="91"/>
      <c r="E42" s="42"/>
      <c r="F42" s="46">
        <v>5</v>
      </c>
      <c r="G42" s="46">
        <v>-7</v>
      </c>
      <c r="H42" s="46">
        <v>4</v>
      </c>
      <c r="I42" s="46">
        <v>-11</v>
      </c>
      <c r="J42" s="45">
        <v>9</v>
      </c>
      <c r="K42" s="19">
        <f>IF(ISBLANK(F42),"",COUNTIF(F42:J42,"&gt;=0"))</f>
        <v>3</v>
      </c>
      <c r="L42" s="20">
        <f>IF(ISBLANK(F42),"",IF(LEFT(F42)="-",1,0)+IF(LEFT(G42)="-",1,0)+IF(LEFT(H42)="-",1,0)+IF(LEFT(I42)="-",1,0)+IF(LEFT(J42)="-",1,0))</f>
        <v>2</v>
      </c>
      <c r="M42" s="21">
        <f t="shared" si="1"/>
        <v>1</v>
      </c>
      <c r="N42" s="68" t="str">
        <f t="shared" si="1"/>
        <v/>
      </c>
    </row>
    <row r="43" spans="1:14" ht="15.75" thickBot="1">
      <c r="A43" s="1"/>
      <c r="B43" s="66" t="s">
        <v>23</v>
      </c>
      <c r="C43" s="91" t="str">
        <f>IF(C33&gt;"",C33&amp;" - "&amp;G32,"")</f>
        <v>Niukkanen, Pentti - Olander, Olavi</v>
      </c>
      <c r="D43" s="91"/>
      <c r="E43" s="42"/>
      <c r="F43" s="46"/>
      <c r="G43" s="46"/>
      <c r="H43" s="46"/>
      <c r="I43" s="46"/>
      <c r="J43" s="45"/>
      <c r="K43" s="22" t="str">
        <f>IF(ISBLANK(F43),"",COUNTIF(F43:J43,"&gt;=0"))</f>
        <v/>
      </c>
      <c r="L43" s="23" t="str">
        <f>IF(ISBLANK(F43),"",IF(LEFT(F43)="-",1,0)+IF(LEFT(G43)="-",1,0)+IF(LEFT(H43)="-",1,0)+IF(LEFT(I43)="-",1,0)+IF(LEFT(J43)="-",1,0))</f>
        <v/>
      </c>
      <c r="M43" s="24" t="str">
        <f t="shared" si="1"/>
        <v/>
      </c>
      <c r="N43" s="70" t="str">
        <f t="shared" si="1"/>
        <v/>
      </c>
    </row>
    <row r="44" spans="1:14" ht="19.5" thickBot="1">
      <c r="A44" s="1"/>
      <c r="B44" s="71"/>
      <c r="C44" s="25"/>
      <c r="D44" s="25"/>
      <c r="E44" s="25"/>
      <c r="F44" s="26"/>
      <c r="G44" s="26"/>
      <c r="H44" s="27"/>
      <c r="I44" s="92" t="s">
        <v>24</v>
      </c>
      <c r="J44" s="92"/>
      <c r="K44" s="28">
        <f>COUNTIF(K39:K43,"=3")</f>
        <v>3</v>
      </c>
      <c r="L44" s="29">
        <f>COUNTIF(L39:L43,"=3")</f>
        <v>1</v>
      </c>
      <c r="M44" s="40">
        <f>SUM(M39:M43)</f>
        <v>3</v>
      </c>
      <c r="N44" s="72">
        <f>SUM(N39:N43)</f>
        <v>1</v>
      </c>
    </row>
    <row r="45" spans="1:14">
      <c r="A45" s="1"/>
      <c r="B45" s="73" t="s">
        <v>25</v>
      </c>
      <c r="C45" s="25"/>
      <c r="D45" s="25"/>
      <c r="E45" s="25"/>
      <c r="F45" s="25"/>
      <c r="G45" s="25"/>
      <c r="H45" s="25"/>
      <c r="I45" s="25"/>
      <c r="J45" s="25"/>
      <c r="K45" s="1"/>
      <c r="L45" s="1"/>
      <c r="M45" s="1"/>
      <c r="N45" s="54"/>
    </row>
    <row r="46" spans="1:14">
      <c r="A46" s="1"/>
      <c r="B46" s="74" t="s">
        <v>26</v>
      </c>
      <c r="C46" s="32"/>
      <c r="D46" s="31" t="s">
        <v>27</v>
      </c>
      <c r="E46" s="32"/>
      <c r="F46" s="31" t="s">
        <v>28</v>
      </c>
      <c r="G46" s="31"/>
      <c r="H46" s="30"/>
      <c r="I46" s="1"/>
      <c r="J46" s="85" t="s">
        <v>29</v>
      </c>
      <c r="K46" s="85"/>
      <c r="L46" s="85"/>
      <c r="M46" s="85"/>
      <c r="N46" s="86"/>
    </row>
    <row r="47" spans="1:14" ht="21.75" thickBot="1">
      <c r="A47" s="1"/>
      <c r="B47" s="87"/>
      <c r="C47" s="88"/>
      <c r="D47" s="88"/>
      <c r="E47" s="33"/>
      <c r="F47" s="88"/>
      <c r="G47" s="88"/>
      <c r="H47" s="88"/>
      <c r="I47" s="88"/>
      <c r="J47" s="89" t="str">
        <f>IF(M44=3,C31,IF(N44=3,G31,""))</f>
        <v>ToTe</v>
      </c>
      <c r="K47" s="89"/>
      <c r="L47" s="89"/>
      <c r="M47" s="89"/>
      <c r="N47" s="90"/>
    </row>
    <row r="48" spans="1:14">
      <c r="A48" s="1"/>
      <c r="B48" s="78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80"/>
    </row>
    <row r="50" spans="1:14">
      <c r="A50" s="1"/>
      <c r="B50" s="51"/>
      <c r="C50" s="47"/>
      <c r="D50" s="47"/>
      <c r="E50" s="47"/>
      <c r="F50" s="52"/>
      <c r="G50" s="48" t="s">
        <v>0</v>
      </c>
      <c r="H50" s="49"/>
      <c r="I50" s="101" t="s">
        <v>134</v>
      </c>
      <c r="J50" s="101"/>
      <c r="K50" s="101"/>
      <c r="L50" s="101"/>
      <c r="M50" s="101"/>
      <c r="N50" s="102"/>
    </row>
    <row r="51" spans="1:14">
      <c r="A51" s="1"/>
      <c r="B51" s="53"/>
      <c r="C51" s="2" t="s">
        <v>1</v>
      </c>
      <c r="D51" s="2"/>
      <c r="E51" s="1"/>
      <c r="F51" s="3"/>
      <c r="G51" s="48" t="s">
        <v>2</v>
      </c>
      <c r="H51" s="50"/>
      <c r="I51" s="101" t="s">
        <v>35</v>
      </c>
      <c r="J51" s="101"/>
      <c r="K51" s="101"/>
      <c r="L51" s="101"/>
      <c r="M51" s="101"/>
      <c r="N51" s="102"/>
    </row>
    <row r="52" spans="1:14" ht="15.75">
      <c r="A52" s="1"/>
      <c r="B52" s="53"/>
      <c r="C52" s="5" t="s">
        <v>3</v>
      </c>
      <c r="D52" s="5"/>
      <c r="E52" s="1"/>
      <c r="F52" s="3"/>
      <c r="G52" s="48" t="s">
        <v>4</v>
      </c>
      <c r="H52" s="50"/>
      <c r="I52" s="101" t="s">
        <v>139</v>
      </c>
      <c r="J52" s="101"/>
      <c r="K52" s="101"/>
      <c r="L52" s="101"/>
      <c r="M52" s="101"/>
      <c r="N52" s="102"/>
    </row>
    <row r="53" spans="1:14" ht="15.75">
      <c r="A53" s="1"/>
      <c r="B53" s="53"/>
      <c r="C53" s="1" t="s">
        <v>5</v>
      </c>
      <c r="D53" s="5"/>
      <c r="E53" s="1"/>
      <c r="F53" s="3"/>
      <c r="G53" s="48" t="s">
        <v>6</v>
      </c>
      <c r="H53" s="50"/>
      <c r="I53" s="105">
        <v>44877</v>
      </c>
      <c r="J53" s="105"/>
      <c r="K53" s="105"/>
      <c r="L53" s="105"/>
      <c r="M53" s="105"/>
      <c r="N53" s="106"/>
    </row>
    <row r="54" spans="1:14" ht="15.75" thickBot="1">
      <c r="A54" s="1"/>
      <c r="B54" s="5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54"/>
    </row>
    <row r="55" spans="1:14">
      <c r="A55" s="1"/>
      <c r="B55" s="55" t="s">
        <v>7</v>
      </c>
      <c r="C55" s="103" t="s">
        <v>125</v>
      </c>
      <c r="D55" s="103"/>
      <c r="E55" s="7"/>
      <c r="F55" s="6" t="s">
        <v>8</v>
      </c>
      <c r="G55" s="103" t="s">
        <v>119</v>
      </c>
      <c r="H55" s="103"/>
      <c r="I55" s="103"/>
      <c r="J55" s="103"/>
      <c r="K55" s="103"/>
      <c r="L55" s="103"/>
      <c r="M55" s="103"/>
      <c r="N55" s="104"/>
    </row>
    <row r="56" spans="1:14">
      <c r="A56" s="1"/>
      <c r="B56" s="57" t="s">
        <v>9</v>
      </c>
      <c r="C56" s="93" t="s">
        <v>127</v>
      </c>
      <c r="D56" s="93"/>
      <c r="E56" s="9"/>
      <c r="F56" s="8" t="s">
        <v>10</v>
      </c>
      <c r="G56" s="93" t="s">
        <v>129</v>
      </c>
      <c r="H56" s="93"/>
      <c r="I56" s="93"/>
      <c r="J56" s="93"/>
      <c r="K56" s="93"/>
      <c r="L56" s="93"/>
      <c r="M56" s="93"/>
      <c r="N56" s="94"/>
    </row>
    <row r="57" spans="1:14">
      <c r="A57" s="1"/>
      <c r="B57" s="57" t="s">
        <v>11</v>
      </c>
      <c r="C57" s="93" t="s">
        <v>133</v>
      </c>
      <c r="D57" s="93"/>
      <c r="E57" s="9"/>
      <c r="F57" s="8" t="s">
        <v>12</v>
      </c>
      <c r="G57" s="93" t="s">
        <v>130</v>
      </c>
      <c r="H57" s="93"/>
      <c r="I57" s="93"/>
      <c r="J57" s="93"/>
      <c r="K57" s="93"/>
      <c r="L57" s="93"/>
      <c r="M57" s="93"/>
      <c r="N57" s="94"/>
    </row>
    <row r="58" spans="1:14">
      <c r="A58" s="1"/>
      <c r="B58" s="98" t="s">
        <v>13</v>
      </c>
      <c r="C58" s="99"/>
      <c r="D58" s="99"/>
      <c r="E58" s="10"/>
      <c r="F58" s="99" t="s">
        <v>13</v>
      </c>
      <c r="G58" s="99"/>
      <c r="H58" s="99"/>
      <c r="I58" s="99"/>
      <c r="J58" s="99"/>
      <c r="K58" s="99"/>
      <c r="L58" s="99"/>
      <c r="M58" s="99"/>
      <c r="N58" s="100"/>
    </row>
    <row r="59" spans="1:14">
      <c r="A59" s="1"/>
      <c r="B59" s="61" t="s">
        <v>14</v>
      </c>
      <c r="C59" s="93" t="s">
        <v>133</v>
      </c>
      <c r="D59" s="93"/>
      <c r="E59" s="9"/>
      <c r="F59" s="11" t="s">
        <v>14</v>
      </c>
      <c r="G59" s="93" t="s">
        <v>129</v>
      </c>
      <c r="H59" s="93"/>
      <c r="I59" s="93"/>
      <c r="J59" s="93"/>
      <c r="K59" s="93"/>
      <c r="L59" s="93"/>
      <c r="M59" s="93"/>
      <c r="N59" s="94"/>
    </row>
    <row r="60" spans="1:14" ht="15.75" thickBot="1">
      <c r="A60" s="1"/>
      <c r="B60" s="62" t="s">
        <v>14</v>
      </c>
      <c r="C60" s="95" t="s">
        <v>126</v>
      </c>
      <c r="D60" s="95"/>
      <c r="E60" s="13"/>
      <c r="F60" s="12" t="s">
        <v>14</v>
      </c>
      <c r="G60" s="95" t="s">
        <v>130</v>
      </c>
      <c r="H60" s="95"/>
      <c r="I60" s="95"/>
      <c r="J60" s="95"/>
      <c r="K60" s="95"/>
      <c r="L60" s="95"/>
      <c r="M60" s="95"/>
      <c r="N60" s="96"/>
    </row>
    <row r="61" spans="1:14">
      <c r="A61" s="1"/>
      <c r="B61" s="5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54"/>
    </row>
    <row r="62" spans="1:14" ht="15.75" thickBot="1">
      <c r="A62" s="1"/>
      <c r="B62" s="64" t="s">
        <v>15</v>
      </c>
      <c r="C62" s="1"/>
      <c r="D62" s="1"/>
      <c r="E62" s="1"/>
      <c r="F62" s="14">
        <v>1</v>
      </c>
      <c r="G62" s="14">
        <v>2</v>
      </c>
      <c r="H62" s="14">
        <v>3</v>
      </c>
      <c r="I62" s="14">
        <v>4</v>
      </c>
      <c r="J62" s="14">
        <v>5</v>
      </c>
      <c r="K62" s="97" t="s">
        <v>16</v>
      </c>
      <c r="L62" s="97"/>
      <c r="M62" s="14" t="s">
        <v>17</v>
      </c>
      <c r="N62" s="65" t="s">
        <v>18</v>
      </c>
    </row>
    <row r="63" spans="1:14">
      <c r="A63" s="1"/>
      <c r="B63" s="66" t="s">
        <v>19</v>
      </c>
      <c r="C63" s="91" t="str">
        <f>IF(C56&gt;"",C56&amp;" - "&amp;G56,"")</f>
        <v>Kirveskari, Antti - Väisänen, Veikko</v>
      </c>
      <c r="D63" s="91"/>
      <c r="E63" s="42"/>
      <c r="F63" s="46">
        <v>6</v>
      </c>
      <c r="G63" s="46">
        <v>1</v>
      </c>
      <c r="H63" s="46">
        <v>10</v>
      </c>
      <c r="I63" s="46"/>
      <c r="J63" s="44"/>
      <c r="K63" s="16">
        <f>IF(ISBLANK(F63),"",COUNTIF(F63:J63,"&gt;=0"))</f>
        <v>3</v>
      </c>
      <c r="L63" s="17">
        <f>IF(ISBLANK(F63),"",IF(LEFT(F63)="-",1,0)+IF(LEFT(G63)="-",1,0)+IF(LEFT(H63)="-",1,0)+IF(LEFT(I63)="-",1,0)+IF(LEFT(J63)="-",1,0))</f>
        <v>0</v>
      </c>
      <c r="M63" s="18">
        <f t="shared" ref="M63:N67" si="2">IF(K63=3,1,"")</f>
        <v>1</v>
      </c>
      <c r="N63" s="67" t="str">
        <f t="shared" si="2"/>
        <v/>
      </c>
    </row>
    <row r="64" spans="1:14">
      <c r="A64" s="1"/>
      <c r="B64" s="66" t="s">
        <v>20</v>
      </c>
      <c r="C64" s="91" t="str">
        <f>IF(C57&gt;"",C57&amp;" - "&amp;G57,"")</f>
        <v>Leino, Jukka - Niukkanen, Pentti</v>
      </c>
      <c r="D64" s="91"/>
      <c r="E64" s="42"/>
      <c r="F64" s="46">
        <v>7</v>
      </c>
      <c r="G64" s="46">
        <v>3</v>
      </c>
      <c r="H64" s="46">
        <v>-7</v>
      </c>
      <c r="I64" s="46">
        <v>3</v>
      </c>
      <c r="J64" s="45"/>
      <c r="K64" s="19">
        <f>IF(ISBLANK(F64),"",COUNTIF(F64:J64,"&gt;=0"))</f>
        <v>3</v>
      </c>
      <c r="L64" s="20">
        <f>IF(ISBLANK(F64),"",IF(LEFT(F64)="-",1,0)+IF(LEFT(G64)="-",1,0)+IF(LEFT(H64)="-",1,0)+IF(LEFT(I64)="-",1,0)+IF(LEFT(J64)="-",1,0))</f>
        <v>1</v>
      </c>
      <c r="M64" s="21">
        <f t="shared" si="2"/>
        <v>1</v>
      </c>
      <c r="N64" s="68" t="str">
        <f t="shared" si="2"/>
        <v/>
      </c>
    </row>
    <row r="65" spans="1:14">
      <c r="A65" s="1"/>
      <c r="B65" s="69" t="s">
        <v>21</v>
      </c>
      <c r="C65" s="15" t="str">
        <f>IF(C59&gt;"",C59&amp;" / "&amp;C60,"")</f>
        <v>Leino, Jukka / Blomfelt, Kaj</v>
      </c>
      <c r="D65" s="15" t="str">
        <f>IF(G59&gt;"",G59&amp;" / "&amp;G60,"")</f>
        <v>Väisänen, Veikko / Niukkanen, Pentti</v>
      </c>
      <c r="E65" s="43"/>
      <c r="F65" s="46">
        <v>9</v>
      </c>
      <c r="G65" s="46">
        <v>7</v>
      </c>
      <c r="H65" s="46">
        <v>7</v>
      </c>
      <c r="I65" s="46"/>
      <c r="J65" s="45"/>
      <c r="K65" s="19">
        <f>IF(ISBLANK(F65),"",COUNTIF(F65:J65,"&gt;=0"))</f>
        <v>3</v>
      </c>
      <c r="L65" s="20">
        <f>IF(ISBLANK(F65),"",IF(LEFT(F65)="-",1,0)+IF(LEFT(G65)="-",1,0)+IF(LEFT(H65)="-",1,0)+IF(LEFT(I65)="-",1,0)+IF(LEFT(J65)="-",1,0))</f>
        <v>0</v>
      </c>
      <c r="M65" s="21">
        <f t="shared" si="2"/>
        <v>1</v>
      </c>
      <c r="N65" s="68" t="str">
        <f t="shared" si="2"/>
        <v/>
      </c>
    </row>
    <row r="66" spans="1:14">
      <c r="A66" s="1"/>
      <c r="B66" s="66" t="s">
        <v>22</v>
      </c>
      <c r="C66" s="91" t="str">
        <f>IF(C56&gt;"",C56&amp;" - "&amp;G57,"")</f>
        <v>Kirveskari, Antti - Niukkanen, Pentti</v>
      </c>
      <c r="D66" s="91"/>
      <c r="E66" s="42"/>
      <c r="F66" s="46"/>
      <c r="G66" s="46"/>
      <c r="H66" s="46"/>
      <c r="I66" s="46"/>
      <c r="J66" s="45"/>
      <c r="K66" s="19" t="str">
        <f>IF(ISBLANK(F66),"",COUNTIF(F66:J66,"&gt;=0"))</f>
        <v/>
      </c>
      <c r="L66" s="20" t="str">
        <f>IF(ISBLANK(F66),"",IF(LEFT(F66)="-",1,0)+IF(LEFT(G66)="-",1,0)+IF(LEFT(H66)="-",1,0)+IF(LEFT(I66)="-",1,0)+IF(LEFT(J66)="-",1,0))</f>
        <v/>
      </c>
      <c r="M66" s="21" t="str">
        <f t="shared" si="2"/>
        <v/>
      </c>
      <c r="N66" s="68" t="str">
        <f t="shared" si="2"/>
        <v/>
      </c>
    </row>
    <row r="67" spans="1:14" ht="15.75" thickBot="1">
      <c r="A67" s="1"/>
      <c r="B67" s="66" t="s">
        <v>23</v>
      </c>
      <c r="C67" s="91" t="str">
        <f>IF(C57&gt;"",C57&amp;" - "&amp;G56,"")</f>
        <v>Leino, Jukka - Väisänen, Veikko</v>
      </c>
      <c r="D67" s="91"/>
      <c r="E67" s="42"/>
      <c r="F67" s="46"/>
      <c r="G67" s="46"/>
      <c r="H67" s="46"/>
      <c r="I67" s="46"/>
      <c r="J67" s="45"/>
      <c r="K67" s="22" t="str">
        <f>IF(ISBLANK(F67),"",COUNTIF(F67:J67,"&gt;=0"))</f>
        <v/>
      </c>
      <c r="L67" s="23" t="str">
        <f>IF(ISBLANK(F67),"",IF(LEFT(F67)="-",1,0)+IF(LEFT(G67)="-",1,0)+IF(LEFT(H67)="-",1,0)+IF(LEFT(I67)="-",1,0)+IF(LEFT(J67)="-",1,0))</f>
        <v/>
      </c>
      <c r="M67" s="24" t="str">
        <f t="shared" si="2"/>
        <v/>
      </c>
      <c r="N67" s="70" t="str">
        <f t="shared" si="2"/>
        <v/>
      </c>
    </row>
    <row r="68" spans="1:14" ht="19.5" thickBot="1">
      <c r="A68" s="1"/>
      <c r="B68" s="71"/>
      <c r="C68" s="25"/>
      <c r="D68" s="25"/>
      <c r="E68" s="25"/>
      <c r="F68" s="26"/>
      <c r="G68" s="26"/>
      <c r="H68" s="27"/>
      <c r="I68" s="92" t="s">
        <v>24</v>
      </c>
      <c r="J68" s="92"/>
      <c r="K68" s="28">
        <f>COUNTIF(K63:K67,"=3")</f>
        <v>3</v>
      </c>
      <c r="L68" s="29">
        <f>COUNTIF(L63:L67,"=3")</f>
        <v>0</v>
      </c>
      <c r="M68" s="40">
        <f>SUM(M63:M67)</f>
        <v>3</v>
      </c>
      <c r="N68" s="72">
        <f>SUM(N63:N67)</f>
        <v>0</v>
      </c>
    </row>
    <row r="69" spans="1:14">
      <c r="A69" s="1"/>
      <c r="B69" s="73" t="s">
        <v>25</v>
      </c>
      <c r="C69" s="25"/>
      <c r="D69" s="25"/>
      <c r="E69" s="25"/>
      <c r="F69" s="25"/>
      <c r="G69" s="25"/>
      <c r="H69" s="25"/>
      <c r="I69" s="25"/>
      <c r="J69" s="25"/>
      <c r="K69" s="1"/>
      <c r="L69" s="1"/>
      <c r="M69" s="1"/>
      <c r="N69" s="54"/>
    </row>
    <row r="70" spans="1:14">
      <c r="A70" s="1"/>
      <c r="B70" s="74" t="s">
        <v>26</v>
      </c>
      <c r="C70" s="32"/>
      <c r="D70" s="31" t="s">
        <v>27</v>
      </c>
      <c r="E70" s="32"/>
      <c r="F70" s="31" t="s">
        <v>28</v>
      </c>
      <c r="G70" s="31"/>
      <c r="H70" s="30"/>
      <c r="I70" s="1"/>
      <c r="J70" s="85" t="s">
        <v>29</v>
      </c>
      <c r="K70" s="85"/>
      <c r="L70" s="85"/>
      <c r="M70" s="85"/>
      <c r="N70" s="86"/>
    </row>
    <row r="71" spans="1:14" ht="21.75" thickBot="1">
      <c r="A71" s="1"/>
      <c r="B71" s="87"/>
      <c r="C71" s="88"/>
      <c r="D71" s="88"/>
      <c r="E71" s="33"/>
      <c r="F71" s="88"/>
      <c r="G71" s="88"/>
      <c r="H71" s="88"/>
      <c r="I71" s="88"/>
      <c r="J71" s="89" t="str">
        <f>IF(M68=3,C55,IF(N68=3,G55,""))</f>
        <v>TuTo</v>
      </c>
      <c r="K71" s="89"/>
      <c r="L71" s="89"/>
      <c r="M71" s="89"/>
      <c r="N71" s="90"/>
    </row>
    <row r="72" spans="1:14">
      <c r="A72" s="1"/>
      <c r="B72" s="78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80"/>
    </row>
  </sheetData>
  <mergeCells count="78">
    <mergeCell ref="B71:D71"/>
    <mergeCell ref="F71:I71"/>
    <mergeCell ref="J71:N71"/>
    <mergeCell ref="C59:D59"/>
    <mergeCell ref="G59:N59"/>
    <mergeCell ref="C60:D60"/>
    <mergeCell ref="G60:N60"/>
    <mergeCell ref="K62:L62"/>
    <mergeCell ref="C63:D63"/>
    <mergeCell ref="C64:D64"/>
    <mergeCell ref="C66:D66"/>
    <mergeCell ref="C67:D67"/>
    <mergeCell ref="I68:J68"/>
    <mergeCell ref="J70:N70"/>
    <mergeCell ref="I50:N50"/>
    <mergeCell ref="I51:N51"/>
    <mergeCell ref="I52:N52"/>
    <mergeCell ref="I53:N53"/>
    <mergeCell ref="C55:D55"/>
    <mergeCell ref="G55:N55"/>
    <mergeCell ref="C56:D56"/>
    <mergeCell ref="G56:N56"/>
    <mergeCell ref="C57:D57"/>
    <mergeCell ref="G57:N57"/>
    <mergeCell ref="B58:D58"/>
    <mergeCell ref="F58:N58"/>
    <mergeCell ref="B47:D47"/>
    <mergeCell ref="F47:I47"/>
    <mergeCell ref="J47:N47"/>
    <mergeCell ref="C35:D35"/>
    <mergeCell ref="G35:N35"/>
    <mergeCell ref="C36:D36"/>
    <mergeCell ref="G36:N36"/>
    <mergeCell ref="K38:L38"/>
    <mergeCell ref="C39:D39"/>
    <mergeCell ref="C40:D40"/>
    <mergeCell ref="C42:D42"/>
    <mergeCell ref="C43:D43"/>
    <mergeCell ref="I44:J44"/>
    <mergeCell ref="J46:N46"/>
    <mergeCell ref="I26:N26"/>
    <mergeCell ref="I27:N27"/>
    <mergeCell ref="I28:N28"/>
    <mergeCell ref="I29:N29"/>
    <mergeCell ref="C31:D31"/>
    <mergeCell ref="G31:N31"/>
    <mergeCell ref="C32:D32"/>
    <mergeCell ref="G32:N32"/>
    <mergeCell ref="C33:D33"/>
    <mergeCell ref="G33:N33"/>
    <mergeCell ref="B34:D34"/>
    <mergeCell ref="F34:N34"/>
    <mergeCell ref="B23:D23"/>
    <mergeCell ref="F23:I23"/>
    <mergeCell ref="J23:N23"/>
    <mergeCell ref="C11:D11"/>
    <mergeCell ref="G11:N11"/>
    <mergeCell ref="C12:D12"/>
    <mergeCell ref="G12:N12"/>
    <mergeCell ref="K14:L14"/>
    <mergeCell ref="C15:D15"/>
    <mergeCell ref="C16:D16"/>
    <mergeCell ref="C18:D18"/>
    <mergeCell ref="C19:D19"/>
    <mergeCell ref="I20:J20"/>
    <mergeCell ref="J22:N22"/>
    <mergeCell ref="I2:N2"/>
    <mergeCell ref="I3:N3"/>
    <mergeCell ref="I4:N4"/>
    <mergeCell ref="I5:N5"/>
    <mergeCell ref="C7:D7"/>
    <mergeCell ref="G7:N7"/>
    <mergeCell ref="C8:D8"/>
    <mergeCell ref="G8:N8"/>
    <mergeCell ref="C9:D9"/>
    <mergeCell ref="G9:N9"/>
    <mergeCell ref="B10:D10"/>
    <mergeCell ref="F10:N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workbookViewId="0">
      <selection activeCell="I11" sqref="I11"/>
    </sheetView>
  </sheetViews>
  <sheetFormatPr defaultRowHeight="15"/>
  <sheetData>
    <row r="2" spans="1:14">
      <c r="A2" s="1"/>
      <c r="B2" s="51"/>
      <c r="C2" s="47"/>
      <c r="D2" s="47"/>
      <c r="E2" s="47"/>
      <c r="F2" s="52"/>
      <c r="G2" s="48" t="s">
        <v>0</v>
      </c>
      <c r="H2" s="49"/>
      <c r="I2" s="101" t="s">
        <v>134</v>
      </c>
      <c r="J2" s="101"/>
      <c r="K2" s="101"/>
      <c r="L2" s="101"/>
      <c r="M2" s="101"/>
      <c r="N2" s="102"/>
    </row>
    <row r="3" spans="1:14">
      <c r="A3" s="1"/>
      <c r="B3" s="53"/>
      <c r="C3" s="2" t="s">
        <v>1</v>
      </c>
      <c r="D3" s="2"/>
      <c r="E3" s="1"/>
      <c r="F3" s="3"/>
      <c r="G3" s="48" t="s">
        <v>2</v>
      </c>
      <c r="H3" s="50"/>
      <c r="I3" s="101" t="s">
        <v>35</v>
      </c>
      <c r="J3" s="101"/>
      <c r="K3" s="101"/>
      <c r="L3" s="101"/>
      <c r="M3" s="101"/>
      <c r="N3" s="102"/>
    </row>
    <row r="4" spans="1:14" ht="15.75">
      <c r="A4" s="1"/>
      <c r="B4" s="53"/>
      <c r="C4" s="5" t="s">
        <v>3</v>
      </c>
      <c r="D4" s="5"/>
      <c r="E4" s="1"/>
      <c r="F4" s="3"/>
      <c r="G4" s="48" t="s">
        <v>4</v>
      </c>
      <c r="H4" s="50"/>
      <c r="I4" s="101" t="s">
        <v>140</v>
      </c>
      <c r="J4" s="101"/>
      <c r="K4" s="101"/>
      <c r="L4" s="101"/>
      <c r="M4" s="101"/>
      <c r="N4" s="102"/>
    </row>
    <row r="5" spans="1:14" ht="15.75">
      <c r="A5" s="1"/>
      <c r="B5" s="53"/>
      <c r="C5" s="1" t="s">
        <v>5</v>
      </c>
      <c r="D5" s="5"/>
      <c r="E5" s="1"/>
      <c r="F5" s="3"/>
      <c r="G5" s="48" t="s">
        <v>6</v>
      </c>
      <c r="H5" s="50"/>
      <c r="I5" s="105">
        <v>44877</v>
      </c>
      <c r="J5" s="105"/>
      <c r="K5" s="105"/>
      <c r="L5" s="105"/>
      <c r="M5" s="105"/>
      <c r="N5" s="106"/>
    </row>
    <row r="6" spans="1:14" ht="15.75" thickBot="1">
      <c r="A6" s="1"/>
      <c r="B6" s="5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4"/>
    </row>
    <row r="7" spans="1:14">
      <c r="A7" s="1"/>
      <c r="B7" s="55" t="s">
        <v>7</v>
      </c>
      <c r="C7" s="37" t="s">
        <v>33</v>
      </c>
      <c r="D7" s="37"/>
      <c r="E7" s="7"/>
      <c r="F7" s="6" t="s">
        <v>8</v>
      </c>
      <c r="G7" s="37" t="s">
        <v>34</v>
      </c>
      <c r="H7" s="37"/>
      <c r="I7" s="37"/>
      <c r="J7" s="37"/>
      <c r="K7" s="37"/>
      <c r="L7" s="37"/>
      <c r="M7" s="37"/>
      <c r="N7" s="56"/>
    </row>
    <row r="8" spans="1:14">
      <c r="A8" s="1"/>
      <c r="B8" s="57" t="s">
        <v>9</v>
      </c>
      <c r="C8" s="38" t="s">
        <v>30</v>
      </c>
      <c r="D8" s="38"/>
      <c r="E8" s="9"/>
      <c r="F8" s="8" t="s">
        <v>10</v>
      </c>
      <c r="G8" s="38" t="s">
        <v>142</v>
      </c>
      <c r="H8" s="38"/>
      <c r="I8" s="38"/>
      <c r="J8" s="38"/>
      <c r="K8" s="38"/>
      <c r="L8" s="38"/>
      <c r="M8" s="38"/>
      <c r="N8" s="58"/>
    </row>
    <row r="9" spans="1:14">
      <c r="A9" s="1"/>
      <c r="B9" s="57" t="s">
        <v>11</v>
      </c>
      <c r="C9" s="38" t="s">
        <v>31</v>
      </c>
      <c r="D9" s="38"/>
      <c r="E9" s="9"/>
      <c r="F9" s="8" t="s">
        <v>12</v>
      </c>
      <c r="G9" s="38" t="s">
        <v>32</v>
      </c>
      <c r="H9" s="38"/>
      <c r="I9" s="38"/>
      <c r="J9" s="38"/>
      <c r="K9" s="38"/>
      <c r="L9" s="38"/>
      <c r="M9" s="38"/>
      <c r="N9" s="58"/>
    </row>
    <row r="10" spans="1:14">
      <c r="A10" s="1"/>
      <c r="B10" s="59" t="s">
        <v>13</v>
      </c>
      <c r="C10" s="34"/>
      <c r="D10" s="34"/>
      <c r="E10" s="10"/>
      <c r="F10" s="34" t="s">
        <v>13</v>
      </c>
      <c r="G10" s="34"/>
      <c r="H10" s="34"/>
      <c r="I10" s="34"/>
      <c r="J10" s="34"/>
      <c r="K10" s="34"/>
      <c r="L10" s="34"/>
      <c r="M10" s="34"/>
      <c r="N10" s="60"/>
    </row>
    <row r="11" spans="1:14">
      <c r="A11" s="1"/>
      <c r="B11" s="61" t="s">
        <v>14</v>
      </c>
      <c r="C11" s="38" t="s">
        <v>30</v>
      </c>
      <c r="D11" s="38"/>
      <c r="E11" s="9"/>
      <c r="F11" s="11" t="s">
        <v>14</v>
      </c>
      <c r="G11" s="38" t="s">
        <v>142</v>
      </c>
      <c r="H11" s="38"/>
      <c r="I11" s="38"/>
      <c r="J11" s="38"/>
      <c r="K11" s="38"/>
      <c r="L11" s="38"/>
      <c r="M11" s="38"/>
      <c r="N11" s="58"/>
    </row>
    <row r="12" spans="1:14" ht="15.75" thickBot="1">
      <c r="A12" s="1"/>
      <c r="B12" s="62" t="s">
        <v>14</v>
      </c>
      <c r="C12" s="39" t="s">
        <v>31</v>
      </c>
      <c r="D12" s="39"/>
      <c r="E12" s="13"/>
      <c r="F12" s="12" t="s">
        <v>14</v>
      </c>
      <c r="G12" s="39" t="s">
        <v>32</v>
      </c>
      <c r="H12" s="39"/>
      <c r="I12" s="39"/>
      <c r="J12" s="39"/>
      <c r="K12" s="39"/>
      <c r="L12" s="39"/>
      <c r="M12" s="39"/>
      <c r="N12" s="63"/>
    </row>
    <row r="13" spans="1:14">
      <c r="A13" s="1"/>
      <c r="B13" s="5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54"/>
    </row>
    <row r="14" spans="1:14" ht="15.75" thickBot="1">
      <c r="A14" s="1"/>
      <c r="B14" s="64" t="s">
        <v>15</v>
      </c>
      <c r="C14" s="1"/>
      <c r="D14" s="1"/>
      <c r="E14" s="1"/>
      <c r="F14" s="14">
        <v>1</v>
      </c>
      <c r="G14" s="14">
        <v>2</v>
      </c>
      <c r="H14" s="14">
        <v>3</v>
      </c>
      <c r="I14" s="14">
        <v>4</v>
      </c>
      <c r="J14" s="14">
        <v>5</v>
      </c>
      <c r="K14" s="14" t="s">
        <v>16</v>
      </c>
      <c r="L14" s="14"/>
      <c r="M14" s="14" t="s">
        <v>17</v>
      </c>
      <c r="N14" s="65" t="s">
        <v>18</v>
      </c>
    </row>
    <row r="15" spans="1:14">
      <c r="A15" s="1"/>
      <c r="B15" s="66" t="s">
        <v>19</v>
      </c>
      <c r="C15" s="15" t="str">
        <f>IF(C8&gt;"",C8&amp;" - "&amp;G8,"")</f>
        <v>Sellberg, Lena - Kemppinen, Sirpa</v>
      </c>
      <c r="D15" s="15"/>
      <c r="E15" s="42"/>
      <c r="F15" s="46">
        <v>4</v>
      </c>
      <c r="G15" s="46">
        <v>13</v>
      </c>
      <c r="H15" s="46">
        <v>8</v>
      </c>
      <c r="I15" s="46"/>
      <c r="J15" s="44"/>
      <c r="K15" s="16">
        <f>IF(ISBLANK(F15),"",COUNTIF(F15:J15,"&gt;=0"))</f>
        <v>3</v>
      </c>
      <c r="L15" s="17">
        <f>IF(ISBLANK(F15),"",IF(LEFT(F15)="-",1,0)+IF(LEFT(G15)="-",1,0)+IF(LEFT(H15)="-",1,0)+IF(LEFT(I15)="-",1,0)+IF(LEFT(J15)="-",1,0))</f>
        <v>0</v>
      </c>
      <c r="M15" s="18">
        <f t="shared" ref="M15:N19" si="0">IF(K15=3,1,"")</f>
        <v>1</v>
      </c>
      <c r="N15" s="67" t="str">
        <f t="shared" si="0"/>
        <v/>
      </c>
    </row>
    <row r="16" spans="1:14">
      <c r="A16" s="1"/>
      <c r="B16" s="66" t="s">
        <v>20</v>
      </c>
      <c r="C16" s="15" t="str">
        <f>IF(C9&gt;"",C9&amp;" - "&amp;G9,"")</f>
        <v>Debnam, Outi - Riikonen, Kirsi</v>
      </c>
      <c r="D16" s="15"/>
      <c r="E16" s="42"/>
      <c r="F16" s="46">
        <v>3</v>
      </c>
      <c r="G16" s="46">
        <v>-10</v>
      </c>
      <c r="H16" s="46">
        <v>8</v>
      </c>
      <c r="I16" s="46">
        <v>-6</v>
      </c>
      <c r="J16" s="45">
        <v>13</v>
      </c>
      <c r="K16" s="19">
        <f>IF(ISBLANK(F16),"",COUNTIF(F16:J16,"&gt;=0"))</f>
        <v>3</v>
      </c>
      <c r="L16" s="20">
        <f>IF(ISBLANK(F16),"",IF(LEFT(F16)="-",1,0)+IF(LEFT(G16)="-",1,0)+IF(LEFT(H16)="-",1,0)+IF(LEFT(I16)="-",1,0)+IF(LEFT(J16)="-",1,0))</f>
        <v>2</v>
      </c>
      <c r="M16" s="21">
        <f t="shared" si="0"/>
        <v>1</v>
      </c>
      <c r="N16" s="68" t="str">
        <f t="shared" si="0"/>
        <v/>
      </c>
    </row>
    <row r="17" spans="1:14">
      <c r="A17" s="1"/>
      <c r="B17" s="69" t="s">
        <v>21</v>
      </c>
      <c r="C17" s="15" t="str">
        <f>IF(C11&gt;"",C11&amp;" / "&amp;C12,"")</f>
        <v>Sellberg, Lena / Debnam, Outi</v>
      </c>
      <c r="D17" s="15" t="str">
        <f>IF(G11&gt;"",G11&amp;" / "&amp;G12,"")</f>
        <v>Kemppinen, Sirpa / Riikonen, Kirsi</v>
      </c>
      <c r="E17" s="43"/>
      <c r="F17" s="46">
        <v>-5</v>
      </c>
      <c r="G17" s="46">
        <v>-5</v>
      </c>
      <c r="H17" s="46">
        <v>7</v>
      </c>
      <c r="I17" s="46">
        <v>-7</v>
      </c>
      <c r="J17" s="45"/>
      <c r="K17" s="19">
        <f>IF(ISBLANK(F17),"",COUNTIF(F17:J17,"&gt;=0"))</f>
        <v>1</v>
      </c>
      <c r="L17" s="20">
        <f>IF(ISBLANK(F17),"",IF(LEFT(F17)="-",1,0)+IF(LEFT(G17)="-",1,0)+IF(LEFT(H17)="-",1,0)+IF(LEFT(I17)="-",1,0)+IF(LEFT(J17)="-",1,0))</f>
        <v>3</v>
      </c>
      <c r="M17" s="21" t="str">
        <f t="shared" si="0"/>
        <v/>
      </c>
      <c r="N17" s="68">
        <f t="shared" si="0"/>
        <v>1</v>
      </c>
    </row>
    <row r="18" spans="1:14">
      <c r="A18" s="1"/>
      <c r="B18" s="66" t="s">
        <v>22</v>
      </c>
      <c r="C18" s="15" t="str">
        <f>IF(C8&gt;"",C8&amp;" - "&amp;G9,"")</f>
        <v>Sellberg, Lena - Riikonen, Kirsi</v>
      </c>
      <c r="D18" s="15"/>
      <c r="E18" s="42"/>
      <c r="F18" s="46">
        <v>9</v>
      </c>
      <c r="G18" s="46">
        <v>-5</v>
      </c>
      <c r="H18" s="46">
        <v>-5</v>
      </c>
      <c r="I18" s="46">
        <v>-5</v>
      </c>
      <c r="J18" s="45"/>
      <c r="K18" s="19">
        <f>IF(ISBLANK(F18),"",COUNTIF(F18:J18,"&gt;=0"))</f>
        <v>1</v>
      </c>
      <c r="L18" s="20">
        <f>IF(ISBLANK(F18),"",IF(LEFT(F18)="-",1,0)+IF(LEFT(G18)="-",1,0)+IF(LEFT(H18)="-",1,0)+IF(LEFT(I18)="-",1,0)+IF(LEFT(J18)="-",1,0))</f>
        <v>3</v>
      </c>
      <c r="M18" s="21" t="str">
        <f t="shared" si="0"/>
        <v/>
      </c>
      <c r="N18" s="68">
        <f t="shared" si="0"/>
        <v>1</v>
      </c>
    </row>
    <row r="19" spans="1:14" ht="15.75" thickBot="1">
      <c r="A19" s="1"/>
      <c r="B19" s="66" t="s">
        <v>23</v>
      </c>
      <c r="C19" s="15" t="str">
        <f>IF(C9&gt;"",C9&amp;" - "&amp;G8,"")</f>
        <v>Debnam, Outi - Kemppinen, Sirpa</v>
      </c>
      <c r="D19" s="15"/>
      <c r="E19" s="42"/>
      <c r="F19" s="46">
        <v>6</v>
      </c>
      <c r="G19" s="46">
        <v>3</v>
      </c>
      <c r="H19" s="46">
        <v>5</v>
      </c>
      <c r="I19" s="46"/>
      <c r="J19" s="45"/>
      <c r="K19" s="22">
        <f>IF(ISBLANK(F19),"",COUNTIF(F19:J19,"&gt;=0"))</f>
        <v>3</v>
      </c>
      <c r="L19" s="23">
        <f>IF(ISBLANK(F19),"",IF(LEFT(F19)="-",1,0)+IF(LEFT(G19)="-",1,0)+IF(LEFT(H19)="-",1,0)+IF(LEFT(I19)="-",1,0)+IF(LEFT(J19)="-",1,0))</f>
        <v>0</v>
      </c>
      <c r="M19" s="24">
        <f t="shared" si="0"/>
        <v>1</v>
      </c>
      <c r="N19" s="70" t="str">
        <f t="shared" si="0"/>
        <v/>
      </c>
    </row>
    <row r="20" spans="1:14" ht="19.5" thickBot="1">
      <c r="A20" s="1"/>
      <c r="B20" s="71"/>
      <c r="C20" s="25"/>
      <c r="D20" s="25"/>
      <c r="E20" s="25"/>
      <c r="F20" s="26"/>
      <c r="G20" s="26"/>
      <c r="H20" s="27"/>
      <c r="I20" s="35" t="s">
        <v>24</v>
      </c>
      <c r="J20" s="35"/>
      <c r="K20" s="28">
        <f>COUNTIF(K15:K19,"=3")</f>
        <v>3</v>
      </c>
      <c r="L20" s="29">
        <f>COUNTIF(L15:L19,"=3")</f>
        <v>2</v>
      </c>
      <c r="M20" s="40">
        <f>SUM(M15:M19)</f>
        <v>3</v>
      </c>
      <c r="N20" s="72">
        <f>SUM(N15:N19)</f>
        <v>2</v>
      </c>
    </row>
    <row r="21" spans="1:14">
      <c r="A21" s="1"/>
      <c r="B21" s="73" t="s">
        <v>25</v>
      </c>
      <c r="C21" s="25"/>
      <c r="D21" s="25"/>
      <c r="E21" s="25"/>
      <c r="F21" s="25"/>
      <c r="G21" s="25"/>
      <c r="H21" s="25"/>
      <c r="I21" s="25"/>
      <c r="J21" s="25"/>
      <c r="K21" s="1"/>
      <c r="L21" s="1"/>
      <c r="M21" s="1"/>
      <c r="N21" s="54"/>
    </row>
    <row r="22" spans="1:14">
      <c r="A22" s="1"/>
      <c r="B22" s="74" t="s">
        <v>26</v>
      </c>
      <c r="C22" s="32"/>
      <c r="D22" s="31" t="s">
        <v>27</v>
      </c>
      <c r="E22" s="32"/>
      <c r="F22" s="31" t="s">
        <v>28</v>
      </c>
      <c r="G22" s="31"/>
      <c r="H22" s="30"/>
      <c r="I22" s="1"/>
      <c r="J22" s="36" t="s">
        <v>29</v>
      </c>
      <c r="K22" s="36"/>
      <c r="L22" s="36"/>
      <c r="M22" s="36"/>
      <c r="N22" s="75"/>
    </row>
    <row r="23" spans="1:14" ht="21.75" thickBot="1">
      <c r="A23" s="1"/>
      <c r="B23" s="76"/>
      <c r="C23" s="33"/>
      <c r="D23" s="33"/>
      <c r="E23" s="33"/>
      <c r="F23" s="33"/>
      <c r="G23" s="33"/>
      <c r="H23" s="33"/>
      <c r="I23" s="33"/>
      <c r="J23" s="41" t="str">
        <f>IF(M20=3,C7,IF(N20=3,G7,""))</f>
        <v>Tote</v>
      </c>
      <c r="K23" s="41"/>
      <c r="L23" s="41"/>
      <c r="M23" s="41"/>
      <c r="N23" s="77"/>
    </row>
    <row r="24" spans="1:14">
      <c r="A24" s="1"/>
      <c r="B24" s="78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80"/>
    </row>
  </sheetData>
  <mergeCells count="4">
    <mergeCell ref="I2:N2"/>
    <mergeCell ref="I3:N3"/>
    <mergeCell ref="I4:N4"/>
    <mergeCell ref="I5:N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workbookViewId="0">
      <selection activeCell="G12" sqref="G12"/>
    </sheetView>
  </sheetViews>
  <sheetFormatPr defaultRowHeight="15"/>
  <sheetData>
    <row r="2" spans="1:14">
      <c r="A2" s="1"/>
      <c r="B2" s="51"/>
      <c r="C2" s="47"/>
      <c r="D2" s="47"/>
      <c r="E2" s="47"/>
      <c r="F2" s="52"/>
      <c r="G2" s="48" t="s">
        <v>0</v>
      </c>
      <c r="H2" s="49"/>
      <c r="I2" s="101" t="s">
        <v>134</v>
      </c>
      <c r="J2" s="101"/>
      <c r="K2" s="101"/>
      <c r="L2" s="101"/>
      <c r="M2" s="101"/>
      <c r="N2" s="102"/>
    </row>
    <row r="3" spans="1:14">
      <c r="A3" s="1"/>
      <c r="B3" s="53"/>
      <c r="C3" s="2" t="s">
        <v>1</v>
      </c>
      <c r="D3" s="2"/>
      <c r="E3" s="1"/>
      <c r="F3" s="3"/>
      <c r="G3" s="48" t="s">
        <v>2</v>
      </c>
      <c r="H3" s="50"/>
      <c r="I3" s="101" t="s">
        <v>35</v>
      </c>
      <c r="J3" s="101"/>
      <c r="K3" s="101"/>
      <c r="L3" s="101"/>
      <c r="M3" s="101"/>
      <c r="N3" s="102"/>
    </row>
    <row r="4" spans="1:14" ht="15.75">
      <c r="A4" s="1"/>
      <c r="B4" s="53"/>
      <c r="C4" s="5" t="s">
        <v>3</v>
      </c>
      <c r="D4" s="5"/>
      <c r="E4" s="1"/>
      <c r="F4" s="3"/>
      <c r="G4" s="48" t="s">
        <v>4</v>
      </c>
      <c r="H4" s="50"/>
      <c r="I4" s="101" t="s">
        <v>141</v>
      </c>
      <c r="J4" s="101"/>
      <c r="K4" s="101"/>
      <c r="L4" s="101"/>
      <c r="M4" s="101"/>
      <c r="N4" s="102"/>
    </row>
    <row r="5" spans="1:14" ht="15.75">
      <c r="A5" s="1"/>
      <c r="B5" s="53"/>
      <c r="C5" s="1" t="s">
        <v>5</v>
      </c>
      <c r="D5" s="5"/>
      <c r="E5" s="1"/>
      <c r="F5" s="3"/>
      <c r="G5" s="48" t="s">
        <v>6</v>
      </c>
      <c r="H5" s="50"/>
      <c r="I5" s="105">
        <v>44877</v>
      </c>
      <c r="J5" s="105"/>
      <c r="K5" s="105"/>
      <c r="L5" s="105"/>
      <c r="M5" s="105"/>
      <c r="N5" s="106"/>
    </row>
    <row r="6" spans="1:14" ht="15.75" thickBot="1">
      <c r="A6" s="1"/>
      <c r="B6" s="5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4"/>
    </row>
    <row r="7" spans="1:14">
      <c r="A7" s="1"/>
      <c r="B7" s="55" t="s">
        <v>7</v>
      </c>
      <c r="C7" s="37" t="s">
        <v>33</v>
      </c>
      <c r="D7" s="37"/>
      <c r="E7" s="7"/>
      <c r="F7" s="6" t="s">
        <v>8</v>
      </c>
      <c r="G7" s="37" t="s">
        <v>34</v>
      </c>
      <c r="H7" s="37"/>
      <c r="I7" s="37"/>
      <c r="J7" s="37"/>
      <c r="K7" s="37"/>
      <c r="L7" s="37"/>
      <c r="M7" s="37"/>
      <c r="N7" s="56"/>
    </row>
    <row r="8" spans="1:14">
      <c r="A8" s="1"/>
      <c r="B8" s="57" t="s">
        <v>9</v>
      </c>
      <c r="C8" s="38" t="s">
        <v>30</v>
      </c>
      <c r="D8" s="38"/>
      <c r="E8" s="9"/>
      <c r="F8" s="8" t="s">
        <v>10</v>
      </c>
      <c r="G8" s="38" t="s">
        <v>142</v>
      </c>
      <c r="H8" s="38"/>
      <c r="I8" s="38"/>
      <c r="J8" s="38"/>
      <c r="K8" s="38"/>
      <c r="L8" s="38"/>
      <c r="M8" s="38"/>
      <c r="N8" s="58"/>
    </row>
    <row r="9" spans="1:14">
      <c r="A9" s="1"/>
      <c r="B9" s="57" t="s">
        <v>11</v>
      </c>
      <c r="C9" s="38" t="s">
        <v>31</v>
      </c>
      <c r="D9" s="38"/>
      <c r="E9" s="9"/>
      <c r="F9" s="8" t="s">
        <v>12</v>
      </c>
      <c r="G9" s="38" t="s">
        <v>32</v>
      </c>
      <c r="H9" s="38"/>
      <c r="I9" s="38"/>
      <c r="J9" s="38"/>
      <c r="K9" s="38"/>
      <c r="L9" s="38"/>
      <c r="M9" s="38"/>
      <c r="N9" s="58"/>
    </row>
    <row r="10" spans="1:14">
      <c r="A10" s="1"/>
      <c r="B10" s="59" t="s">
        <v>13</v>
      </c>
      <c r="C10" s="34"/>
      <c r="D10" s="34"/>
      <c r="E10" s="10"/>
      <c r="F10" s="34" t="s">
        <v>13</v>
      </c>
      <c r="G10" s="34"/>
      <c r="H10" s="34"/>
      <c r="I10" s="34"/>
      <c r="J10" s="34"/>
      <c r="K10" s="34"/>
      <c r="L10" s="34"/>
      <c r="M10" s="34"/>
      <c r="N10" s="60"/>
    </row>
    <row r="11" spans="1:14">
      <c r="A11" s="1"/>
      <c r="B11" s="61" t="s">
        <v>14</v>
      </c>
      <c r="C11" s="38" t="s">
        <v>30</v>
      </c>
      <c r="D11" s="38"/>
      <c r="E11" s="9"/>
      <c r="F11" s="11" t="s">
        <v>14</v>
      </c>
      <c r="G11" s="38" t="s">
        <v>142</v>
      </c>
      <c r="H11" s="38"/>
      <c r="I11" s="38"/>
      <c r="J11" s="38"/>
      <c r="K11" s="38"/>
      <c r="L11" s="38"/>
      <c r="M11" s="38"/>
      <c r="N11" s="58"/>
    </row>
    <row r="12" spans="1:14" ht="15.75" thickBot="1">
      <c r="A12" s="1"/>
      <c r="B12" s="62" t="s">
        <v>14</v>
      </c>
      <c r="C12" s="39" t="s">
        <v>31</v>
      </c>
      <c r="D12" s="39"/>
      <c r="E12" s="13"/>
      <c r="F12" s="12" t="s">
        <v>14</v>
      </c>
      <c r="G12" s="39" t="s">
        <v>32</v>
      </c>
      <c r="H12" s="39"/>
      <c r="I12" s="39"/>
      <c r="J12" s="39"/>
      <c r="K12" s="39"/>
      <c r="L12" s="39"/>
      <c r="M12" s="39"/>
      <c r="N12" s="63"/>
    </row>
    <row r="13" spans="1:14">
      <c r="A13" s="1"/>
      <c r="B13" s="5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54"/>
    </row>
    <row r="14" spans="1:14" ht="15.75" thickBot="1">
      <c r="A14" s="1"/>
      <c r="B14" s="64" t="s">
        <v>15</v>
      </c>
      <c r="C14" s="1"/>
      <c r="D14" s="1"/>
      <c r="E14" s="1"/>
      <c r="F14" s="14">
        <v>1</v>
      </c>
      <c r="G14" s="14">
        <v>2</v>
      </c>
      <c r="H14" s="14">
        <v>3</v>
      </c>
      <c r="I14" s="14">
        <v>4</v>
      </c>
      <c r="J14" s="14">
        <v>5</v>
      </c>
      <c r="K14" s="14" t="s">
        <v>16</v>
      </c>
      <c r="L14" s="14"/>
      <c r="M14" s="14" t="s">
        <v>17</v>
      </c>
      <c r="N14" s="65" t="s">
        <v>18</v>
      </c>
    </row>
    <row r="15" spans="1:14">
      <c r="A15" s="1"/>
      <c r="B15" s="66" t="s">
        <v>19</v>
      </c>
      <c r="C15" s="15" t="str">
        <f>IF(C8&gt;"",C8&amp;" - "&amp;G8,"")</f>
        <v>Sellberg, Lena - Kemppinen, Sirpa</v>
      </c>
      <c r="D15" s="15"/>
      <c r="E15" s="42"/>
      <c r="F15" s="46">
        <v>8</v>
      </c>
      <c r="G15" s="46">
        <v>-8</v>
      </c>
      <c r="H15" s="46">
        <v>8</v>
      </c>
      <c r="I15" s="46">
        <v>-3</v>
      </c>
      <c r="J15" s="44">
        <v>3</v>
      </c>
      <c r="K15" s="16">
        <f>IF(ISBLANK(F15),"",COUNTIF(F15:J15,"&gt;=0"))</f>
        <v>3</v>
      </c>
      <c r="L15" s="17">
        <f>IF(ISBLANK(F15),"",IF(LEFT(F15)="-",1,0)+IF(LEFT(G15)="-",1,0)+IF(LEFT(H15)="-",1,0)+IF(LEFT(I15)="-",1,0)+IF(LEFT(J15)="-",1,0))</f>
        <v>2</v>
      </c>
      <c r="M15" s="18">
        <f t="shared" ref="M15:N19" si="0">IF(K15=3,1,"")</f>
        <v>1</v>
      </c>
      <c r="N15" s="67" t="str">
        <f t="shared" si="0"/>
        <v/>
      </c>
    </row>
    <row r="16" spans="1:14">
      <c r="A16" s="1"/>
      <c r="B16" s="66" t="s">
        <v>20</v>
      </c>
      <c r="C16" s="15" t="str">
        <f>IF(C9&gt;"",C9&amp;" - "&amp;G9,"")</f>
        <v>Debnam, Outi - Riikonen, Kirsi</v>
      </c>
      <c r="D16" s="15"/>
      <c r="E16" s="42"/>
      <c r="F16" s="46">
        <v>6</v>
      </c>
      <c r="G16" s="46">
        <v>4</v>
      </c>
      <c r="H16" s="46">
        <v>-9</v>
      </c>
      <c r="I16" s="46">
        <v>6</v>
      </c>
      <c r="J16" s="45"/>
      <c r="K16" s="19">
        <f>IF(ISBLANK(F16),"",COUNTIF(F16:J16,"&gt;=0"))</f>
        <v>3</v>
      </c>
      <c r="L16" s="20">
        <f>IF(ISBLANK(F16),"",IF(LEFT(F16)="-",1,0)+IF(LEFT(G16)="-",1,0)+IF(LEFT(H16)="-",1,0)+IF(LEFT(I16)="-",1,0)+IF(LEFT(J16)="-",1,0))</f>
        <v>1</v>
      </c>
      <c r="M16" s="21">
        <f t="shared" si="0"/>
        <v>1</v>
      </c>
      <c r="N16" s="68" t="str">
        <f t="shared" si="0"/>
        <v/>
      </c>
    </row>
    <row r="17" spans="1:14">
      <c r="A17" s="1"/>
      <c r="B17" s="69" t="s">
        <v>21</v>
      </c>
      <c r="C17" s="15" t="str">
        <f>IF(C11&gt;"",C11&amp;" / "&amp;C12,"")</f>
        <v>Sellberg, Lena / Debnam, Outi</v>
      </c>
      <c r="D17" s="15" t="str">
        <f>IF(G11&gt;"",G11&amp;" / "&amp;G12,"")</f>
        <v>Kemppinen, Sirpa / Riikonen, Kirsi</v>
      </c>
      <c r="E17" s="43"/>
      <c r="F17" s="46">
        <v>-11</v>
      </c>
      <c r="G17" s="46">
        <v>7</v>
      </c>
      <c r="H17" s="46">
        <v>-8</v>
      </c>
      <c r="I17" s="46">
        <v>7</v>
      </c>
      <c r="J17" s="45">
        <v>8</v>
      </c>
      <c r="K17" s="19">
        <f>IF(ISBLANK(F17),"",COUNTIF(F17:J17,"&gt;=0"))</f>
        <v>3</v>
      </c>
      <c r="L17" s="20">
        <f>IF(ISBLANK(F17),"",IF(LEFT(F17)="-",1,0)+IF(LEFT(G17)="-",1,0)+IF(LEFT(H17)="-",1,0)+IF(LEFT(I17)="-",1,0)+IF(LEFT(J17)="-",1,0))</f>
        <v>2</v>
      </c>
      <c r="M17" s="21">
        <f t="shared" si="0"/>
        <v>1</v>
      </c>
      <c r="N17" s="68" t="str">
        <f t="shared" si="0"/>
        <v/>
      </c>
    </row>
    <row r="18" spans="1:14">
      <c r="A18" s="1"/>
      <c r="B18" s="66" t="s">
        <v>22</v>
      </c>
      <c r="C18" s="15" t="str">
        <f>IF(C8&gt;"",C8&amp;" - "&amp;G9,"")</f>
        <v>Sellberg, Lena - Riikonen, Kirsi</v>
      </c>
      <c r="D18" s="15"/>
      <c r="E18" s="42"/>
      <c r="F18" s="46"/>
      <c r="G18" s="46"/>
      <c r="H18" s="46"/>
      <c r="I18" s="46"/>
      <c r="J18" s="45"/>
      <c r="K18" s="19" t="str">
        <f>IF(ISBLANK(F18),"",COUNTIF(F18:J18,"&gt;=0"))</f>
        <v/>
      </c>
      <c r="L18" s="20" t="str">
        <f>IF(ISBLANK(F18),"",IF(LEFT(F18)="-",1,0)+IF(LEFT(G18)="-",1,0)+IF(LEFT(H18)="-",1,0)+IF(LEFT(I18)="-",1,0)+IF(LEFT(J18)="-",1,0))</f>
        <v/>
      </c>
      <c r="M18" s="21" t="str">
        <f t="shared" si="0"/>
        <v/>
      </c>
      <c r="N18" s="68" t="str">
        <f t="shared" si="0"/>
        <v/>
      </c>
    </row>
    <row r="19" spans="1:14" ht="15.75" thickBot="1">
      <c r="A19" s="1"/>
      <c r="B19" s="66" t="s">
        <v>23</v>
      </c>
      <c r="C19" s="15" t="str">
        <f>IF(C9&gt;"",C9&amp;" - "&amp;G8,"")</f>
        <v>Debnam, Outi - Kemppinen, Sirpa</v>
      </c>
      <c r="D19" s="15"/>
      <c r="E19" s="42"/>
      <c r="F19" s="46"/>
      <c r="G19" s="46"/>
      <c r="H19" s="46"/>
      <c r="I19" s="46"/>
      <c r="J19" s="45"/>
      <c r="K19" s="22" t="str">
        <f>IF(ISBLANK(F19),"",COUNTIF(F19:J19,"&gt;=0"))</f>
        <v/>
      </c>
      <c r="L19" s="23" t="str">
        <f>IF(ISBLANK(F19),"",IF(LEFT(F19)="-",1,0)+IF(LEFT(G19)="-",1,0)+IF(LEFT(H19)="-",1,0)+IF(LEFT(I19)="-",1,0)+IF(LEFT(J19)="-",1,0))</f>
        <v/>
      </c>
      <c r="M19" s="24" t="str">
        <f t="shared" si="0"/>
        <v/>
      </c>
      <c r="N19" s="70" t="str">
        <f t="shared" si="0"/>
        <v/>
      </c>
    </row>
    <row r="20" spans="1:14" ht="19.5" thickBot="1">
      <c r="A20" s="1"/>
      <c r="B20" s="71"/>
      <c r="C20" s="25"/>
      <c r="D20" s="25"/>
      <c r="E20" s="25"/>
      <c r="F20" s="26"/>
      <c r="G20" s="26"/>
      <c r="H20" s="27"/>
      <c r="I20" s="35" t="s">
        <v>24</v>
      </c>
      <c r="J20" s="35"/>
      <c r="K20" s="28">
        <f>COUNTIF(K15:K19,"=3")</f>
        <v>3</v>
      </c>
      <c r="L20" s="29">
        <f>COUNTIF(L15:L19,"=3")</f>
        <v>0</v>
      </c>
      <c r="M20" s="40">
        <f>SUM(M15:M19)</f>
        <v>3</v>
      </c>
      <c r="N20" s="72">
        <f>SUM(N15:N19)</f>
        <v>0</v>
      </c>
    </row>
    <row r="21" spans="1:14">
      <c r="A21" s="1"/>
      <c r="B21" s="73" t="s">
        <v>25</v>
      </c>
      <c r="C21" s="25"/>
      <c r="D21" s="25"/>
      <c r="E21" s="25"/>
      <c r="F21" s="25"/>
      <c r="G21" s="25"/>
      <c r="H21" s="25"/>
      <c r="I21" s="25"/>
      <c r="J21" s="25"/>
      <c r="K21" s="1"/>
      <c r="L21" s="1"/>
      <c r="M21" s="1"/>
      <c r="N21" s="54"/>
    </row>
    <row r="22" spans="1:14">
      <c r="A22" s="1"/>
      <c r="B22" s="74" t="s">
        <v>26</v>
      </c>
      <c r="C22" s="32"/>
      <c r="D22" s="31" t="s">
        <v>27</v>
      </c>
      <c r="E22" s="32"/>
      <c r="F22" s="31" t="s">
        <v>28</v>
      </c>
      <c r="G22" s="31"/>
      <c r="H22" s="30"/>
      <c r="I22" s="1"/>
      <c r="J22" s="36" t="s">
        <v>29</v>
      </c>
      <c r="K22" s="36"/>
      <c r="L22" s="36"/>
      <c r="M22" s="36"/>
      <c r="N22" s="75"/>
    </row>
    <row r="23" spans="1:14" ht="21.75" thickBot="1">
      <c r="A23" s="1"/>
      <c r="B23" s="76"/>
      <c r="C23" s="33"/>
      <c r="D23" s="33"/>
      <c r="E23" s="33"/>
      <c r="F23" s="33"/>
      <c r="G23" s="33"/>
      <c r="H23" s="33"/>
      <c r="I23" s="33"/>
      <c r="J23" s="41" t="str">
        <f>IF(M20=3,C7,IF(N20=3,G7,""))</f>
        <v>Tote</v>
      </c>
      <c r="K23" s="41"/>
      <c r="L23" s="41"/>
      <c r="M23" s="41"/>
      <c r="N23" s="77"/>
    </row>
    <row r="24" spans="1:14">
      <c r="A24" s="1"/>
      <c r="B24" s="78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80"/>
    </row>
  </sheetData>
  <mergeCells count="4">
    <mergeCell ref="I2:N2"/>
    <mergeCell ref="I3:N3"/>
    <mergeCell ref="I4:N4"/>
    <mergeCell ref="I5:N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pöytäkirja</vt:lpstr>
      <vt:lpstr>MJO40</vt:lpstr>
      <vt:lpstr>MJO50</vt:lpstr>
      <vt:lpstr>MJO60</vt:lpstr>
      <vt:lpstr>MJO70</vt:lpstr>
      <vt:lpstr>MJO80</vt:lpstr>
      <vt:lpstr>NJO40</vt:lpstr>
      <vt:lpstr>NJO50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Zewi</cp:lastModifiedBy>
  <dcterms:created xsi:type="dcterms:W3CDTF">2019-04-23T12:56:09Z</dcterms:created>
  <dcterms:modified xsi:type="dcterms:W3CDTF">2022-11-15T15:47:51Z</dcterms:modified>
</cp:coreProperties>
</file>